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8.xml" ContentType="application/vnd.openxmlformats-officedocument.drawing+xml"/>
  <Override PartName="/xl/charts/chart2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o.zeilig/Desktop/AprilWebsite/"/>
    </mc:Choice>
  </mc:AlternateContent>
  <xr:revisionPtr revIDLastSave="0" documentId="8_{59BAD5E6-A54F-1945-AB81-18C0EEE26D10}" xr6:coauthVersionLast="47" xr6:coauthVersionMax="47" xr10:uidLastSave="{00000000-0000-0000-0000-000000000000}"/>
  <workbookProtection workbookAlgorithmName="SHA-512" workbookHashValue="KGysz1GF4L6Y+sT89yv08gm8ApdMEzJwzVOc13Zmn5sBcYMDAJDeNP7Zx7VUlT1W/VF6FYFg+9k64Roms87Xbg==" workbookSaltValue="UG4ox9Wz5njzSp3QpPRr5g==" workbookSpinCount="100000" lockStructure="1"/>
  <bookViews>
    <workbookView xWindow="0" yWindow="500" windowWidth="25820" windowHeight="15500" tabRatio="800" xr2:uid="{00000000-000D-0000-FFFF-FFFF00000000}"/>
  </bookViews>
  <sheets>
    <sheet name="Contents" sheetId="36" r:id="rId1"/>
    <sheet name="Fig 1" sheetId="32" r:id="rId2"/>
    <sheet name="Fig 2" sheetId="33" r:id="rId3"/>
    <sheet name="1" sheetId="8" r:id="rId4"/>
    <sheet name="2" sheetId="26" r:id="rId5"/>
    <sheet name="3" sheetId="21" r:id="rId6"/>
    <sheet name="4" sheetId="19" r:id="rId7"/>
    <sheet name="5" sheetId="7" r:id="rId8"/>
    <sheet name="6" sheetId="20" r:id="rId9"/>
    <sheet name="7" sheetId="11" r:id="rId10"/>
    <sheet name="8" sheetId="12" r:id="rId11"/>
    <sheet name="9" sheetId="4" r:id="rId12"/>
    <sheet name="10" sheetId="5" r:id="rId13"/>
    <sheet name="11" sheetId="25" r:id="rId14"/>
    <sheet name="12" sheetId="22" r:id="rId15"/>
    <sheet name="13" sheetId="23" r:id="rId16"/>
    <sheet name="14" sheetId="24" r:id="rId17"/>
    <sheet name="15" sheetId="9" r:id="rId18"/>
    <sheet name="16" sheetId="10" r:id="rId19"/>
    <sheet name="17" sheetId="16" r:id="rId20"/>
    <sheet name="18" sheetId="17" r:id="rId21"/>
    <sheet name="19" sheetId="18" r:id="rId22"/>
    <sheet name="20" sheetId="27" r:id="rId23"/>
    <sheet name="21" sheetId="35" r:id="rId24"/>
    <sheet name="22" sheetId="30" r:id="rId25"/>
    <sheet name="23" sheetId="31" r:id="rId26"/>
    <sheet name="Import Data" sheetId="1" r:id="rId27"/>
    <sheet name="Export Data" sheetId="6" r:id="rId28"/>
    <sheet name="WDI Data" sheetId="15" r:id="rId29"/>
    <sheet name="ODA" sheetId="29" r:id="rId30"/>
  </sheets>
  <definedNames>
    <definedName name="__xlchart.v1.0" hidden="1">'Import Data'!$B$12:$B$53</definedName>
    <definedName name="__xlchart.v1.1" hidden="1">'Import Data'!$H$168:$H$209</definedName>
    <definedName name="__xlchart.v1.2" hidden="1">'Import Data'!$H$220:$H$261</definedName>
    <definedName name="__xlchart.v1.3" hidden="1">'Import Data'!$H$272:$H$313</definedName>
    <definedName name="__xlchart.v1.4" hidden="1">'Import Data'!$H$12:$H$53</definedName>
    <definedName name="__xlchart.v1.5" hidden="1">'Import Data'!$H$64:$H$105</definedName>
    <definedName name="__xlchart.v1.6" hidden="1">'Import Data'!$H$116:$H$157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71" i="6" l="1"/>
  <c r="P370" i="6"/>
  <c r="P369" i="6"/>
  <c r="P368" i="6"/>
  <c r="P367" i="6"/>
  <c r="P366" i="6"/>
  <c r="P365" i="6"/>
  <c r="P364" i="6"/>
  <c r="P363" i="6"/>
  <c r="P362" i="6"/>
  <c r="P361" i="6"/>
  <c r="P360" i="6"/>
  <c r="P359" i="6"/>
  <c r="P358" i="6"/>
  <c r="P357" i="6"/>
  <c r="P356" i="6"/>
  <c r="P355" i="6"/>
  <c r="P354" i="6"/>
  <c r="P353" i="6"/>
  <c r="P352" i="6"/>
  <c r="P351" i="6"/>
  <c r="P350" i="6"/>
  <c r="P349" i="6"/>
  <c r="P348" i="6"/>
  <c r="P347" i="6"/>
  <c r="P346" i="6"/>
  <c r="P345" i="6"/>
  <c r="P344" i="6"/>
  <c r="P343" i="6"/>
  <c r="P342" i="6"/>
  <c r="P341" i="6"/>
  <c r="P340" i="6"/>
  <c r="P339" i="6"/>
  <c r="P338" i="6"/>
  <c r="P337" i="6"/>
  <c r="P336" i="6"/>
  <c r="P335" i="6"/>
  <c r="P334" i="6"/>
  <c r="P333" i="6"/>
  <c r="P332" i="6"/>
  <c r="P331" i="6"/>
  <c r="P330" i="6"/>
  <c r="P329" i="6"/>
  <c r="P328" i="6"/>
  <c r="P327" i="6"/>
  <c r="P326" i="6"/>
  <c r="P325" i="6"/>
  <c r="P324" i="6"/>
  <c r="P323" i="6"/>
  <c r="P322" i="6"/>
  <c r="P321" i="6"/>
  <c r="P320" i="6"/>
  <c r="N371" i="6"/>
  <c r="M371" i="6"/>
  <c r="L371" i="6"/>
  <c r="K371" i="6"/>
  <c r="N370" i="6"/>
  <c r="M370" i="6"/>
  <c r="L370" i="6"/>
  <c r="K370" i="6"/>
  <c r="N369" i="6"/>
  <c r="M369" i="6"/>
  <c r="L369" i="6"/>
  <c r="K369" i="6"/>
  <c r="N368" i="6"/>
  <c r="M368" i="6"/>
  <c r="L368" i="6"/>
  <c r="K368" i="6"/>
  <c r="N367" i="6"/>
  <c r="M367" i="6"/>
  <c r="L367" i="6"/>
  <c r="K367" i="6"/>
  <c r="N366" i="6"/>
  <c r="M366" i="6"/>
  <c r="L366" i="6"/>
  <c r="K366" i="6"/>
  <c r="N365" i="6"/>
  <c r="M365" i="6"/>
  <c r="L365" i="6"/>
  <c r="K365" i="6"/>
  <c r="N364" i="6"/>
  <c r="M364" i="6"/>
  <c r="L364" i="6"/>
  <c r="K364" i="6"/>
  <c r="N363" i="6"/>
  <c r="M363" i="6"/>
  <c r="L363" i="6"/>
  <c r="K363" i="6"/>
  <c r="N362" i="6"/>
  <c r="M362" i="6"/>
  <c r="L362" i="6"/>
  <c r="K362" i="6"/>
  <c r="N361" i="6"/>
  <c r="M361" i="6"/>
  <c r="L361" i="6"/>
  <c r="K361" i="6"/>
  <c r="N360" i="6"/>
  <c r="M360" i="6"/>
  <c r="L360" i="6"/>
  <c r="K360" i="6"/>
  <c r="N359" i="6"/>
  <c r="M359" i="6"/>
  <c r="L359" i="6"/>
  <c r="K359" i="6"/>
  <c r="N358" i="6"/>
  <c r="M358" i="6"/>
  <c r="L358" i="6"/>
  <c r="K358" i="6"/>
  <c r="N357" i="6"/>
  <c r="M357" i="6"/>
  <c r="L357" i="6"/>
  <c r="K357" i="6"/>
  <c r="N356" i="6"/>
  <c r="M356" i="6"/>
  <c r="L356" i="6"/>
  <c r="K356" i="6"/>
  <c r="N355" i="6"/>
  <c r="M355" i="6"/>
  <c r="L355" i="6"/>
  <c r="K355" i="6"/>
  <c r="N354" i="6"/>
  <c r="M354" i="6"/>
  <c r="L354" i="6"/>
  <c r="K354" i="6"/>
  <c r="N353" i="6"/>
  <c r="M353" i="6"/>
  <c r="L353" i="6"/>
  <c r="K353" i="6"/>
  <c r="N352" i="6"/>
  <c r="M352" i="6"/>
  <c r="L352" i="6"/>
  <c r="K352" i="6"/>
  <c r="N351" i="6"/>
  <c r="M351" i="6"/>
  <c r="L351" i="6"/>
  <c r="K351" i="6"/>
  <c r="N350" i="6"/>
  <c r="M350" i="6"/>
  <c r="L350" i="6"/>
  <c r="K350" i="6"/>
  <c r="N349" i="6"/>
  <c r="M349" i="6"/>
  <c r="L349" i="6"/>
  <c r="K349" i="6"/>
  <c r="N348" i="6"/>
  <c r="M348" i="6"/>
  <c r="L348" i="6"/>
  <c r="K348" i="6"/>
  <c r="N347" i="6"/>
  <c r="M347" i="6"/>
  <c r="L347" i="6"/>
  <c r="K347" i="6"/>
  <c r="N346" i="6"/>
  <c r="M346" i="6"/>
  <c r="L346" i="6"/>
  <c r="K346" i="6"/>
  <c r="N345" i="6"/>
  <c r="M345" i="6"/>
  <c r="L345" i="6"/>
  <c r="K345" i="6"/>
  <c r="N344" i="6"/>
  <c r="M344" i="6"/>
  <c r="L344" i="6"/>
  <c r="K344" i="6"/>
  <c r="N343" i="6"/>
  <c r="M343" i="6"/>
  <c r="L343" i="6"/>
  <c r="K343" i="6"/>
  <c r="N342" i="6"/>
  <c r="M342" i="6"/>
  <c r="L342" i="6"/>
  <c r="K342" i="6"/>
  <c r="N341" i="6"/>
  <c r="M341" i="6"/>
  <c r="L341" i="6"/>
  <c r="K341" i="6"/>
  <c r="N340" i="6"/>
  <c r="M340" i="6"/>
  <c r="L340" i="6"/>
  <c r="K340" i="6"/>
  <c r="N339" i="6"/>
  <c r="M339" i="6"/>
  <c r="L339" i="6"/>
  <c r="K339" i="6"/>
  <c r="N338" i="6"/>
  <c r="M338" i="6"/>
  <c r="L338" i="6"/>
  <c r="K338" i="6"/>
  <c r="N337" i="6"/>
  <c r="M337" i="6"/>
  <c r="L337" i="6"/>
  <c r="K337" i="6"/>
  <c r="N336" i="6"/>
  <c r="M336" i="6"/>
  <c r="L336" i="6"/>
  <c r="K336" i="6"/>
  <c r="N335" i="6"/>
  <c r="M335" i="6"/>
  <c r="L335" i="6"/>
  <c r="K335" i="6"/>
  <c r="N334" i="6"/>
  <c r="M334" i="6"/>
  <c r="L334" i="6"/>
  <c r="K334" i="6"/>
  <c r="N333" i="6"/>
  <c r="M333" i="6"/>
  <c r="L333" i="6"/>
  <c r="K333" i="6"/>
  <c r="N332" i="6"/>
  <c r="M332" i="6"/>
  <c r="L332" i="6"/>
  <c r="K332" i="6"/>
  <c r="N331" i="6"/>
  <c r="M331" i="6"/>
  <c r="L331" i="6"/>
  <c r="K331" i="6"/>
  <c r="N330" i="6"/>
  <c r="M330" i="6"/>
  <c r="L330" i="6"/>
  <c r="K330" i="6"/>
  <c r="N329" i="6"/>
  <c r="M329" i="6"/>
  <c r="L329" i="6"/>
  <c r="K329" i="6"/>
  <c r="N328" i="6"/>
  <c r="M328" i="6"/>
  <c r="L328" i="6"/>
  <c r="K328" i="6"/>
  <c r="N327" i="6"/>
  <c r="M327" i="6"/>
  <c r="L327" i="6"/>
  <c r="K327" i="6"/>
  <c r="N326" i="6"/>
  <c r="M326" i="6"/>
  <c r="L326" i="6"/>
  <c r="K326" i="6"/>
  <c r="N325" i="6"/>
  <c r="M325" i="6"/>
  <c r="L325" i="6"/>
  <c r="K325" i="6"/>
  <c r="N324" i="6"/>
  <c r="M324" i="6"/>
  <c r="L324" i="6"/>
  <c r="K324" i="6"/>
  <c r="N323" i="6"/>
  <c r="M323" i="6"/>
  <c r="L323" i="6"/>
  <c r="K323" i="6"/>
  <c r="N322" i="6"/>
  <c r="M322" i="6"/>
  <c r="L322" i="6"/>
  <c r="K322" i="6"/>
  <c r="N321" i="6"/>
  <c r="M321" i="6"/>
  <c r="L321" i="6"/>
  <c r="K321" i="6"/>
  <c r="N320" i="6"/>
  <c r="M320" i="6"/>
  <c r="L320" i="6"/>
  <c r="K320" i="6"/>
  <c r="G371" i="6"/>
  <c r="F371" i="6"/>
  <c r="E371" i="6"/>
  <c r="D371" i="6"/>
  <c r="G370" i="6"/>
  <c r="F370" i="6"/>
  <c r="E370" i="6"/>
  <c r="D370" i="6"/>
  <c r="G369" i="6"/>
  <c r="F369" i="6"/>
  <c r="E369" i="6"/>
  <c r="D369" i="6"/>
  <c r="G368" i="6"/>
  <c r="F368" i="6"/>
  <c r="E368" i="6"/>
  <c r="D368" i="6"/>
  <c r="G367" i="6"/>
  <c r="F367" i="6"/>
  <c r="E367" i="6"/>
  <c r="D367" i="6"/>
  <c r="G366" i="6"/>
  <c r="F366" i="6"/>
  <c r="E366" i="6"/>
  <c r="D366" i="6"/>
  <c r="G365" i="6"/>
  <c r="F365" i="6"/>
  <c r="E365" i="6"/>
  <c r="D365" i="6"/>
  <c r="G364" i="6"/>
  <c r="F364" i="6"/>
  <c r="E364" i="6"/>
  <c r="D364" i="6"/>
  <c r="G363" i="6"/>
  <c r="F363" i="6"/>
  <c r="E363" i="6"/>
  <c r="D363" i="6"/>
  <c r="G362" i="6"/>
  <c r="F362" i="6"/>
  <c r="E362" i="6"/>
  <c r="D362" i="6"/>
  <c r="G361" i="6"/>
  <c r="F361" i="6"/>
  <c r="E361" i="6"/>
  <c r="D361" i="6"/>
  <c r="G360" i="6"/>
  <c r="F360" i="6"/>
  <c r="E360" i="6"/>
  <c r="D360" i="6"/>
  <c r="G359" i="6"/>
  <c r="F359" i="6"/>
  <c r="E359" i="6"/>
  <c r="D359" i="6"/>
  <c r="G358" i="6"/>
  <c r="F358" i="6"/>
  <c r="E358" i="6"/>
  <c r="D358" i="6"/>
  <c r="G357" i="6"/>
  <c r="F357" i="6"/>
  <c r="E357" i="6"/>
  <c r="D357" i="6"/>
  <c r="G356" i="6"/>
  <c r="F356" i="6"/>
  <c r="E356" i="6"/>
  <c r="D356" i="6"/>
  <c r="G355" i="6"/>
  <c r="F355" i="6"/>
  <c r="E355" i="6"/>
  <c r="D355" i="6"/>
  <c r="G354" i="6"/>
  <c r="F354" i="6"/>
  <c r="E354" i="6"/>
  <c r="D354" i="6"/>
  <c r="G353" i="6"/>
  <c r="F353" i="6"/>
  <c r="E353" i="6"/>
  <c r="D353" i="6"/>
  <c r="G352" i="6"/>
  <c r="F352" i="6"/>
  <c r="E352" i="6"/>
  <c r="D352" i="6"/>
  <c r="G351" i="6"/>
  <c r="F351" i="6"/>
  <c r="E351" i="6"/>
  <c r="D351" i="6"/>
  <c r="G350" i="6"/>
  <c r="F350" i="6"/>
  <c r="E350" i="6"/>
  <c r="D350" i="6"/>
  <c r="G349" i="6"/>
  <c r="F349" i="6"/>
  <c r="E349" i="6"/>
  <c r="D349" i="6"/>
  <c r="G348" i="6"/>
  <c r="F348" i="6"/>
  <c r="E348" i="6"/>
  <c r="D348" i="6"/>
  <c r="G347" i="6"/>
  <c r="F347" i="6"/>
  <c r="E347" i="6"/>
  <c r="D347" i="6"/>
  <c r="G346" i="6"/>
  <c r="F346" i="6"/>
  <c r="E346" i="6"/>
  <c r="D346" i="6"/>
  <c r="G345" i="6"/>
  <c r="F345" i="6"/>
  <c r="E345" i="6"/>
  <c r="D345" i="6"/>
  <c r="G344" i="6"/>
  <c r="F344" i="6"/>
  <c r="E344" i="6"/>
  <c r="D344" i="6"/>
  <c r="G343" i="6"/>
  <c r="F343" i="6"/>
  <c r="E343" i="6"/>
  <c r="D343" i="6"/>
  <c r="G342" i="6"/>
  <c r="F342" i="6"/>
  <c r="E342" i="6"/>
  <c r="D342" i="6"/>
  <c r="G341" i="6"/>
  <c r="F341" i="6"/>
  <c r="E341" i="6"/>
  <c r="D341" i="6"/>
  <c r="G340" i="6"/>
  <c r="F340" i="6"/>
  <c r="E340" i="6"/>
  <c r="D340" i="6"/>
  <c r="G339" i="6"/>
  <c r="F339" i="6"/>
  <c r="E339" i="6"/>
  <c r="D339" i="6"/>
  <c r="G338" i="6"/>
  <c r="F338" i="6"/>
  <c r="E338" i="6"/>
  <c r="D338" i="6"/>
  <c r="G337" i="6"/>
  <c r="F337" i="6"/>
  <c r="E337" i="6"/>
  <c r="D337" i="6"/>
  <c r="G336" i="6"/>
  <c r="F336" i="6"/>
  <c r="E336" i="6"/>
  <c r="D336" i="6"/>
  <c r="G335" i="6"/>
  <c r="F335" i="6"/>
  <c r="E335" i="6"/>
  <c r="D335" i="6"/>
  <c r="G334" i="6"/>
  <c r="F334" i="6"/>
  <c r="E334" i="6"/>
  <c r="D334" i="6"/>
  <c r="G333" i="6"/>
  <c r="F333" i="6"/>
  <c r="E333" i="6"/>
  <c r="D333" i="6"/>
  <c r="G332" i="6"/>
  <c r="F332" i="6"/>
  <c r="E332" i="6"/>
  <c r="D332" i="6"/>
  <c r="G331" i="6"/>
  <c r="F331" i="6"/>
  <c r="E331" i="6"/>
  <c r="D331" i="6"/>
  <c r="G330" i="6"/>
  <c r="F330" i="6"/>
  <c r="E330" i="6"/>
  <c r="D330" i="6"/>
  <c r="G329" i="6"/>
  <c r="F329" i="6"/>
  <c r="E329" i="6"/>
  <c r="D329" i="6"/>
  <c r="G328" i="6"/>
  <c r="F328" i="6"/>
  <c r="E328" i="6"/>
  <c r="D328" i="6"/>
  <c r="G327" i="6"/>
  <c r="F327" i="6"/>
  <c r="E327" i="6"/>
  <c r="D327" i="6"/>
  <c r="G326" i="6"/>
  <c r="F326" i="6"/>
  <c r="E326" i="6"/>
  <c r="D326" i="6"/>
  <c r="G325" i="6"/>
  <c r="F325" i="6"/>
  <c r="E325" i="6"/>
  <c r="D325" i="6"/>
  <c r="G324" i="6"/>
  <c r="F324" i="6"/>
  <c r="E324" i="6"/>
  <c r="D324" i="6"/>
  <c r="G323" i="6"/>
  <c r="F323" i="6"/>
  <c r="E323" i="6"/>
  <c r="D323" i="6"/>
  <c r="G322" i="6"/>
  <c r="F322" i="6"/>
  <c r="E322" i="6"/>
  <c r="D322" i="6"/>
  <c r="G321" i="6"/>
  <c r="F321" i="6"/>
  <c r="E321" i="6"/>
  <c r="D321" i="6"/>
  <c r="G320" i="6"/>
  <c r="F320" i="6"/>
  <c r="E320" i="6"/>
  <c r="D320" i="6"/>
  <c r="T265" i="6"/>
  <c r="S265" i="6"/>
  <c r="R265" i="6"/>
  <c r="Q265" i="6"/>
  <c r="T264" i="6"/>
  <c r="S264" i="6"/>
  <c r="R264" i="6"/>
  <c r="Q264" i="6"/>
  <c r="T263" i="6"/>
  <c r="S263" i="6"/>
  <c r="R263" i="6"/>
  <c r="Q263" i="6"/>
  <c r="T262" i="6"/>
  <c r="S262" i="6"/>
  <c r="R262" i="6"/>
  <c r="Q262" i="6"/>
  <c r="T261" i="6"/>
  <c r="S261" i="6"/>
  <c r="R261" i="6"/>
  <c r="Q261" i="6"/>
  <c r="T260" i="6"/>
  <c r="S260" i="6"/>
  <c r="R260" i="6"/>
  <c r="Q260" i="6"/>
  <c r="T259" i="6"/>
  <c r="S259" i="6"/>
  <c r="R259" i="6"/>
  <c r="Q259" i="6"/>
  <c r="T258" i="6"/>
  <c r="S258" i="6"/>
  <c r="R258" i="6"/>
  <c r="Q258" i="6"/>
  <c r="T257" i="6"/>
  <c r="S257" i="6"/>
  <c r="R257" i="6"/>
  <c r="Q257" i="6"/>
  <c r="T256" i="6"/>
  <c r="S256" i="6"/>
  <c r="R256" i="6"/>
  <c r="Q256" i="6"/>
  <c r="T255" i="6"/>
  <c r="S255" i="6"/>
  <c r="R255" i="6"/>
  <c r="Q255" i="6"/>
  <c r="T254" i="6"/>
  <c r="S254" i="6"/>
  <c r="R254" i="6"/>
  <c r="Q254" i="6"/>
  <c r="T253" i="6"/>
  <c r="S253" i="6"/>
  <c r="R253" i="6"/>
  <c r="Q253" i="6"/>
  <c r="T252" i="6"/>
  <c r="S252" i="6"/>
  <c r="R252" i="6"/>
  <c r="Q252" i="6"/>
  <c r="T251" i="6"/>
  <c r="S251" i="6"/>
  <c r="R251" i="6"/>
  <c r="Q251" i="6"/>
  <c r="T250" i="6"/>
  <c r="S250" i="6"/>
  <c r="R250" i="6"/>
  <c r="Q250" i="6"/>
  <c r="T249" i="6"/>
  <c r="S249" i="6"/>
  <c r="R249" i="6"/>
  <c r="Q249" i="6"/>
  <c r="T248" i="6"/>
  <c r="S248" i="6"/>
  <c r="R248" i="6"/>
  <c r="Q248" i="6"/>
  <c r="T247" i="6"/>
  <c r="S247" i="6"/>
  <c r="R247" i="6"/>
  <c r="Q247" i="6"/>
  <c r="T246" i="6"/>
  <c r="S246" i="6"/>
  <c r="R246" i="6"/>
  <c r="Q246" i="6"/>
  <c r="T245" i="6"/>
  <c r="S245" i="6"/>
  <c r="R245" i="6"/>
  <c r="Q245" i="6"/>
  <c r="T244" i="6"/>
  <c r="S244" i="6"/>
  <c r="R244" i="6"/>
  <c r="Q244" i="6"/>
  <c r="T243" i="6"/>
  <c r="S243" i="6"/>
  <c r="R243" i="6"/>
  <c r="Q243" i="6"/>
  <c r="T242" i="6"/>
  <c r="S242" i="6"/>
  <c r="R242" i="6"/>
  <c r="Q242" i="6"/>
  <c r="T241" i="6"/>
  <c r="S241" i="6"/>
  <c r="R241" i="6"/>
  <c r="Q241" i="6"/>
  <c r="T240" i="6"/>
  <c r="S240" i="6"/>
  <c r="R240" i="6"/>
  <c r="Q240" i="6"/>
  <c r="T239" i="6"/>
  <c r="S239" i="6"/>
  <c r="R239" i="6"/>
  <c r="Q239" i="6"/>
  <c r="T238" i="6"/>
  <c r="S238" i="6"/>
  <c r="R238" i="6"/>
  <c r="Q238" i="6"/>
  <c r="T237" i="6"/>
  <c r="S237" i="6"/>
  <c r="R237" i="6"/>
  <c r="Q237" i="6"/>
  <c r="T236" i="6"/>
  <c r="S236" i="6"/>
  <c r="R236" i="6"/>
  <c r="Q236" i="6"/>
  <c r="T235" i="6"/>
  <c r="S235" i="6"/>
  <c r="R235" i="6"/>
  <c r="Q235" i="6"/>
  <c r="T234" i="6"/>
  <c r="S234" i="6"/>
  <c r="R234" i="6"/>
  <c r="Q234" i="6"/>
  <c r="T233" i="6"/>
  <c r="S233" i="6"/>
  <c r="R233" i="6"/>
  <c r="Q233" i="6"/>
  <c r="T232" i="6"/>
  <c r="S232" i="6"/>
  <c r="R232" i="6"/>
  <c r="Q232" i="6"/>
  <c r="T231" i="6"/>
  <c r="S231" i="6"/>
  <c r="R231" i="6"/>
  <c r="Q231" i="6"/>
  <c r="T230" i="6"/>
  <c r="S230" i="6"/>
  <c r="R230" i="6"/>
  <c r="Q230" i="6"/>
  <c r="T229" i="6"/>
  <c r="S229" i="6"/>
  <c r="R229" i="6"/>
  <c r="Q229" i="6"/>
  <c r="T228" i="6"/>
  <c r="S228" i="6"/>
  <c r="R228" i="6"/>
  <c r="Q228" i="6"/>
  <c r="T227" i="6"/>
  <c r="S227" i="6"/>
  <c r="R227" i="6"/>
  <c r="Q227" i="6"/>
  <c r="T226" i="6"/>
  <c r="S226" i="6"/>
  <c r="R226" i="6"/>
  <c r="Q226" i="6"/>
  <c r="T225" i="6"/>
  <c r="S225" i="6"/>
  <c r="R225" i="6"/>
  <c r="Q225" i="6"/>
  <c r="T224" i="6"/>
  <c r="S224" i="6"/>
  <c r="R224" i="6"/>
  <c r="Q224" i="6"/>
  <c r="T223" i="6"/>
  <c r="S223" i="6"/>
  <c r="R223" i="6"/>
  <c r="Q223" i="6"/>
  <c r="T222" i="6"/>
  <c r="S222" i="6"/>
  <c r="R222" i="6"/>
  <c r="Q222" i="6"/>
  <c r="T221" i="6"/>
  <c r="S221" i="6"/>
  <c r="R221" i="6"/>
  <c r="Q221" i="6"/>
  <c r="T220" i="6"/>
  <c r="S220" i="6"/>
  <c r="R220" i="6"/>
  <c r="Q220" i="6"/>
  <c r="T219" i="6"/>
  <c r="S219" i="6"/>
  <c r="R219" i="6"/>
  <c r="Q219" i="6"/>
  <c r="T218" i="6"/>
  <c r="S218" i="6"/>
  <c r="R218" i="6"/>
  <c r="Q218" i="6"/>
  <c r="T217" i="6"/>
  <c r="S217" i="6"/>
  <c r="R217" i="6"/>
  <c r="Q217" i="6"/>
  <c r="T216" i="6"/>
  <c r="S216" i="6"/>
  <c r="R216" i="6"/>
  <c r="Q216" i="6"/>
  <c r="T215" i="6"/>
  <c r="S215" i="6"/>
  <c r="R215" i="6"/>
  <c r="Q215" i="6"/>
  <c r="T214" i="6"/>
  <c r="S214" i="6"/>
  <c r="R214" i="6"/>
  <c r="Q214" i="6"/>
  <c r="T212" i="6"/>
  <c r="S212" i="6"/>
  <c r="R212" i="6"/>
  <c r="Q212" i="6"/>
  <c r="T211" i="6"/>
  <c r="S211" i="6"/>
  <c r="R211" i="6"/>
  <c r="Q211" i="6"/>
  <c r="T210" i="6"/>
  <c r="S210" i="6"/>
  <c r="R210" i="6"/>
  <c r="Q210" i="6"/>
  <c r="T209" i="6"/>
  <c r="S209" i="6"/>
  <c r="R209" i="6"/>
  <c r="Q209" i="6"/>
  <c r="T208" i="6"/>
  <c r="S208" i="6"/>
  <c r="R208" i="6"/>
  <c r="Q208" i="6"/>
  <c r="T207" i="6"/>
  <c r="S207" i="6"/>
  <c r="R207" i="6"/>
  <c r="Q207" i="6"/>
  <c r="T206" i="6"/>
  <c r="S206" i="6"/>
  <c r="R206" i="6"/>
  <c r="Q206" i="6"/>
  <c r="T205" i="6"/>
  <c r="S205" i="6"/>
  <c r="R205" i="6"/>
  <c r="Q205" i="6"/>
  <c r="T204" i="6"/>
  <c r="S204" i="6"/>
  <c r="R204" i="6"/>
  <c r="Q204" i="6"/>
  <c r="T203" i="6"/>
  <c r="S203" i="6"/>
  <c r="R203" i="6"/>
  <c r="Q203" i="6"/>
  <c r="T202" i="6"/>
  <c r="S202" i="6"/>
  <c r="R202" i="6"/>
  <c r="Q202" i="6"/>
  <c r="T201" i="6"/>
  <c r="S201" i="6"/>
  <c r="R201" i="6"/>
  <c r="Q201" i="6"/>
  <c r="T200" i="6"/>
  <c r="S200" i="6"/>
  <c r="R200" i="6"/>
  <c r="Q200" i="6"/>
  <c r="T199" i="6"/>
  <c r="S199" i="6"/>
  <c r="R199" i="6"/>
  <c r="Q199" i="6"/>
  <c r="T198" i="6"/>
  <c r="S198" i="6"/>
  <c r="R198" i="6"/>
  <c r="Q198" i="6"/>
  <c r="T197" i="6"/>
  <c r="S197" i="6"/>
  <c r="R197" i="6"/>
  <c r="Q197" i="6"/>
  <c r="T196" i="6"/>
  <c r="S196" i="6"/>
  <c r="R196" i="6"/>
  <c r="Q196" i="6"/>
  <c r="T195" i="6"/>
  <c r="S195" i="6"/>
  <c r="R195" i="6"/>
  <c r="Q195" i="6"/>
  <c r="T194" i="6"/>
  <c r="S194" i="6"/>
  <c r="R194" i="6"/>
  <c r="Q194" i="6"/>
  <c r="T193" i="6"/>
  <c r="S193" i="6"/>
  <c r="R193" i="6"/>
  <c r="Q193" i="6"/>
  <c r="T192" i="6"/>
  <c r="S192" i="6"/>
  <c r="R192" i="6"/>
  <c r="Q192" i="6"/>
  <c r="T191" i="6"/>
  <c r="S191" i="6"/>
  <c r="R191" i="6"/>
  <c r="Q191" i="6"/>
  <c r="T190" i="6"/>
  <c r="S190" i="6"/>
  <c r="R190" i="6"/>
  <c r="Q190" i="6"/>
  <c r="T189" i="6"/>
  <c r="S189" i="6"/>
  <c r="R189" i="6"/>
  <c r="Q189" i="6"/>
  <c r="T188" i="6"/>
  <c r="S188" i="6"/>
  <c r="R188" i="6"/>
  <c r="Q188" i="6"/>
  <c r="T187" i="6"/>
  <c r="S187" i="6"/>
  <c r="R187" i="6"/>
  <c r="Q187" i="6"/>
  <c r="T186" i="6"/>
  <c r="S186" i="6"/>
  <c r="R186" i="6"/>
  <c r="Q186" i="6"/>
  <c r="T185" i="6"/>
  <c r="S185" i="6"/>
  <c r="R185" i="6"/>
  <c r="Q185" i="6"/>
  <c r="T184" i="6"/>
  <c r="S184" i="6"/>
  <c r="R184" i="6"/>
  <c r="Q184" i="6"/>
  <c r="T183" i="6"/>
  <c r="S183" i="6"/>
  <c r="R183" i="6"/>
  <c r="Q183" i="6"/>
  <c r="T182" i="6"/>
  <c r="S182" i="6"/>
  <c r="R182" i="6"/>
  <c r="Q182" i="6"/>
  <c r="T181" i="6"/>
  <c r="S181" i="6"/>
  <c r="R181" i="6"/>
  <c r="Q181" i="6"/>
  <c r="T180" i="6"/>
  <c r="S180" i="6"/>
  <c r="R180" i="6"/>
  <c r="Q180" i="6"/>
  <c r="T179" i="6"/>
  <c r="S179" i="6"/>
  <c r="R179" i="6"/>
  <c r="Q179" i="6"/>
  <c r="T178" i="6"/>
  <c r="S178" i="6"/>
  <c r="R178" i="6"/>
  <c r="Q178" i="6"/>
  <c r="T177" i="6"/>
  <c r="S177" i="6"/>
  <c r="R177" i="6"/>
  <c r="Q177" i="6"/>
  <c r="T176" i="6"/>
  <c r="S176" i="6"/>
  <c r="R176" i="6"/>
  <c r="Q176" i="6"/>
  <c r="T175" i="6"/>
  <c r="S175" i="6"/>
  <c r="R175" i="6"/>
  <c r="Q175" i="6"/>
  <c r="T174" i="6"/>
  <c r="S174" i="6"/>
  <c r="R174" i="6"/>
  <c r="Q174" i="6"/>
  <c r="T173" i="6"/>
  <c r="S173" i="6"/>
  <c r="R173" i="6"/>
  <c r="Q173" i="6"/>
  <c r="T172" i="6"/>
  <c r="S172" i="6"/>
  <c r="R172" i="6"/>
  <c r="Q172" i="6"/>
  <c r="T171" i="6"/>
  <c r="S171" i="6"/>
  <c r="R171" i="6"/>
  <c r="Q171" i="6"/>
  <c r="T170" i="6"/>
  <c r="S170" i="6"/>
  <c r="R170" i="6"/>
  <c r="Q170" i="6"/>
  <c r="T169" i="6"/>
  <c r="S169" i="6"/>
  <c r="R169" i="6"/>
  <c r="Q169" i="6"/>
  <c r="T168" i="6"/>
  <c r="S168" i="6"/>
  <c r="R168" i="6"/>
  <c r="Q168" i="6"/>
  <c r="T167" i="6"/>
  <c r="S167" i="6"/>
  <c r="R167" i="6"/>
  <c r="Q167" i="6"/>
  <c r="T166" i="6"/>
  <c r="S166" i="6"/>
  <c r="R166" i="6"/>
  <c r="Q166" i="6"/>
  <c r="T165" i="6"/>
  <c r="S165" i="6"/>
  <c r="R165" i="6"/>
  <c r="Q165" i="6"/>
  <c r="T164" i="6"/>
  <c r="S164" i="6"/>
  <c r="R164" i="6"/>
  <c r="Q164" i="6"/>
  <c r="T163" i="6"/>
  <c r="S163" i="6"/>
  <c r="R163" i="6"/>
  <c r="Q163" i="6"/>
  <c r="T162" i="6"/>
  <c r="S162" i="6"/>
  <c r="R162" i="6"/>
  <c r="Q162" i="6"/>
  <c r="T161" i="6"/>
  <c r="S161" i="6"/>
  <c r="R161" i="6"/>
  <c r="Q161" i="6"/>
  <c r="T159" i="6"/>
  <c r="S159" i="6"/>
  <c r="R159" i="6"/>
  <c r="Q159" i="6"/>
  <c r="T158" i="6"/>
  <c r="S158" i="6"/>
  <c r="R158" i="6"/>
  <c r="Q158" i="6"/>
  <c r="T157" i="6"/>
  <c r="S157" i="6"/>
  <c r="R157" i="6"/>
  <c r="Q157" i="6"/>
  <c r="T156" i="6"/>
  <c r="S156" i="6"/>
  <c r="R156" i="6"/>
  <c r="Q156" i="6"/>
  <c r="T155" i="6"/>
  <c r="S155" i="6"/>
  <c r="R155" i="6"/>
  <c r="Q155" i="6"/>
  <c r="T154" i="6"/>
  <c r="S154" i="6"/>
  <c r="R154" i="6"/>
  <c r="Q154" i="6"/>
  <c r="T153" i="6"/>
  <c r="S153" i="6"/>
  <c r="R153" i="6"/>
  <c r="Q153" i="6"/>
  <c r="T152" i="6"/>
  <c r="S152" i="6"/>
  <c r="R152" i="6"/>
  <c r="Q152" i="6"/>
  <c r="T151" i="6"/>
  <c r="S151" i="6"/>
  <c r="R151" i="6"/>
  <c r="Q151" i="6"/>
  <c r="T150" i="6"/>
  <c r="S150" i="6"/>
  <c r="R150" i="6"/>
  <c r="Q150" i="6"/>
  <c r="T149" i="6"/>
  <c r="S149" i="6"/>
  <c r="R149" i="6"/>
  <c r="Q149" i="6"/>
  <c r="T148" i="6"/>
  <c r="S148" i="6"/>
  <c r="R148" i="6"/>
  <c r="Q148" i="6"/>
  <c r="T147" i="6"/>
  <c r="S147" i="6"/>
  <c r="R147" i="6"/>
  <c r="Q147" i="6"/>
  <c r="T146" i="6"/>
  <c r="S146" i="6"/>
  <c r="R146" i="6"/>
  <c r="Q146" i="6"/>
  <c r="T145" i="6"/>
  <c r="S145" i="6"/>
  <c r="R145" i="6"/>
  <c r="Q145" i="6"/>
  <c r="T144" i="6"/>
  <c r="S144" i="6"/>
  <c r="R144" i="6"/>
  <c r="Q144" i="6"/>
  <c r="T143" i="6"/>
  <c r="S143" i="6"/>
  <c r="R143" i="6"/>
  <c r="Q143" i="6"/>
  <c r="T142" i="6"/>
  <c r="S142" i="6"/>
  <c r="R142" i="6"/>
  <c r="Q142" i="6"/>
  <c r="T141" i="6"/>
  <c r="S141" i="6"/>
  <c r="R141" i="6"/>
  <c r="Q141" i="6"/>
  <c r="T140" i="6"/>
  <c r="S140" i="6"/>
  <c r="R140" i="6"/>
  <c r="Q140" i="6"/>
  <c r="T139" i="6"/>
  <c r="S139" i="6"/>
  <c r="R139" i="6"/>
  <c r="Q139" i="6"/>
  <c r="T138" i="6"/>
  <c r="S138" i="6"/>
  <c r="R138" i="6"/>
  <c r="Q138" i="6"/>
  <c r="T137" i="6"/>
  <c r="S137" i="6"/>
  <c r="R137" i="6"/>
  <c r="Q137" i="6"/>
  <c r="T136" i="6"/>
  <c r="S136" i="6"/>
  <c r="R136" i="6"/>
  <c r="Q136" i="6"/>
  <c r="T135" i="6"/>
  <c r="S135" i="6"/>
  <c r="R135" i="6"/>
  <c r="Q135" i="6"/>
  <c r="T134" i="6"/>
  <c r="S134" i="6"/>
  <c r="R134" i="6"/>
  <c r="Q134" i="6"/>
  <c r="T133" i="6"/>
  <c r="S133" i="6"/>
  <c r="R133" i="6"/>
  <c r="Q133" i="6"/>
  <c r="T132" i="6"/>
  <c r="S132" i="6"/>
  <c r="R132" i="6"/>
  <c r="Q132" i="6"/>
  <c r="T131" i="6"/>
  <c r="S131" i="6"/>
  <c r="R131" i="6"/>
  <c r="Q131" i="6"/>
  <c r="T130" i="6"/>
  <c r="S130" i="6"/>
  <c r="R130" i="6"/>
  <c r="Q130" i="6"/>
  <c r="T129" i="6"/>
  <c r="S129" i="6"/>
  <c r="R129" i="6"/>
  <c r="Q129" i="6"/>
  <c r="T128" i="6"/>
  <c r="S128" i="6"/>
  <c r="R128" i="6"/>
  <c r="Q128" i="6"/>
  <c r="T127" i="6"/>
  <c r="S127" i="6"/>
  <c r="R127" i="6"/>
  <c r="Q127" i="6"/>
  <c r="T126" i="6"/>
  <c r="S126" i="6"/>
  <c r="R126" i="6"/>
  <c r="Q126" i="6"/>
  <c r="T125" i="6"/>
  <c r="S125" i="6"/>
  <c r="R125" i="6"/>
  <c r="Q125" i="6"/>
  <c r="T124" i="6"/>
  <c r="S124" i="6"/>
  <c r="R124" i="6"/>
  <c r="Q124" i="6"/>
  <c r="T123" i="6"/>
  <c r="S123" i="6"/>
  <c r="R123" i="6"/>
  <c r="Q123" i="6"/>
  <c r="T122" i="6"/>
  <c r="S122" i="6"/>
  <c r="R122" i="6"/>
  <c r="Q122" i="6"/>
  <c r="T121" i="6"/>
  <c r="S121" i="6"/>
  <c r="R121" i="6"/>
  <c r="Q121" i="6"/>
  <c r="T120" i="6"/>
  <c r="S120" i="6"/>
  <c r="R120" i="6"/>
  <c r="Q120" i="6"/>
  <c r="T119" i="6"/>
  <c r="S119" i="6"/>
  <c r="R119" i="6"/>
  <c r="Q119" i="6"/>
  <c r="T118" i="6"/>
  <c r="S118" i="6"/>
  <c r="R118" i="6"/>
  <c r="Q118" i="6"/>
  <c r="T117" i="6"/>
  <c r="S117" i="6"/>
  <c r="R117" i="6"/>
  <c r="Q117" i="6"/>
  <c r="T116" i="6"/>
  <c r="S116" i="6"/>
  <c r="R116" i="6"/>
  <c r="Q116" i="6"/>
  <c r="T115" i="6"/>
  <c r="S115" i="6"/>
  <c r="R115" i="6"/>
  <c r="Q115" i="6"/>
  <c r="T114" i="6"/>
  <c r="S114" i="6"/>
  <c r="R114" i="6"/>
  <c r="Q114" i="6"/>
  <c r="T113" i="6"/>
  <c r="S113" i="6"/>
  <c r="R113" i="6"/>
  <c r="Q113" i="6"/>
  <c r="T112" i="6"/>
  <c r="S112" i="6"/>
  <c r="R112" i="6"/>
  <c r="Q112" i="6"/>
  <c r="T111" i="6"/>
  <c r="S111" i="6"/>
  <c r="R111" i="6"/>
  <c r="Q111" i="6"/>
  <c r="T110" i="6"/>
  <c r="S110" i="6"/>
  <c r="R110" i="6"/>
  <c r="Q110" i="6"/>
  <c r="T109" i="6"/>
  <c r="S109" i="6"/>
  <c r="R109" i="6"/>
  <c r="Q109" i="6"/>
  <c r="T108" i="6"/>
  <c r="S108" i="6"/>
  <c r="R108" i="6"/>
  <c r="Q108" i="6"/>
  <c r="T106" i="6"/>
  <c r="S106" i="6"/>
  <c r="R106" i="6"/>
  <c r="Q106" i="6"/>
  <c r="T105" i="6"/>
  <c r="S105" i="6"/>
  <c r="R105" i="6"/>
  <c r="Q105" i="6"/>
  <c r="T104" i="6"/>
  <c r="S104" i="6"/>
  <c r="R104" i="6"/>
  <c r="Q104" i="6"/>
  <c r="T103" i="6"/>
  <c r="S103" i="6"/>
  <c r="R103" i="6"/>
  <c r="Q103" i="6"/>
  <c r="T102" i="6"/>
  <c r="S102" i="6"/>
  <c r="R102" i="6"/>
  <c r="Q102" i="6"/>
  <c r="T101" i="6"/>
  <c r="S101" i="6"/>
  <c r="R101" i="6"/>
  <c r="Q101" i="6"/>
  <c r="T100" i="6"/>
  <c r="S100" i="6"/>
  <c r="R100" i="6"/>
  <c r="Q100" i="6"/>
  <c r="T99" i="6"/>
  <c r="S99" i="6"/>
  <c r="R99" i="6"/>
  <c r="Q99" i="6"/>
  <c r="T98" i="6"/>
  <c r="S98" i="6"/>
  <c r="R98" i="6"/>
  <c r="Q98" i="6"/>
  <c r="T97" i="6"/>
  <c r="S97" i="6"/>
  <c r="R97" i="6"/>
  <c r="Q97" i="6"/>
  <c r="T96" i="6"/>
  <c r="S96" i="6"/>
  <c r="R96" i="6"/>
  <c r="Q96" i="6"/>
  <c r="T95" i="6"/>
  <c r="S95" i="6"/>
  <c r="R95" i="6"/>
  <c r="Q95" i="6"/>
  <c r="T94" i="6"/>
  <c r="S94" i="6"/>
  <c r="R94" i="6"/>
  <c r="Q94" i="6"/>
  <c r="T93" i="6"/>
  <c r="S93" i="6"/>
  <c r="R93" i="6"/>
  <c r="Q93" i="6"/>
  <c r="T92" i="6"/>
  <c r="S92" i="6"/>
  <c r="R92" i="6"/>
  <c r="Q92" i="6"/>
  <c r="T91" i="6"/>
  <c r="S91" i="6"/>
  <c r="R91" i="6"/>
  <c r="Q91" i="6"/>
  <c r="T90" i="6"/>
  <c r="S90" i="6"/>
  <c r="R90" i="6"/>
  <c r="Q90" i="6"/>
  <c r="T89" i="6"/>
  <c r="S89" i="6"/>
  <c r="R89" i="6"/>
  <c r="Q89" i="6"/>
  <c r="T88" i="6"/>
  <c r="S88" i="6"/>
  <c r="R88" i="6"/>
  <c r="Q88" i="6"/>
  <c r="T87" i="6"/>
  <c r="S87" i="6"/>
  <c r="R87" i="6"/>
  <c r="Q87" i="6"/>
  <c r="T86" i="6"/>
  <c r="S86" i="6"/>
  <c r="R86" i="6"/>
  <c r="Q86" i="6"/>
  <c r="T85" i="6"/>
  <c r="S85" i="6"/>
  <c r="R85" i="6"/>
  <c r="Q85" i="6"/>
  <c r="T84" i="6"/>
  <c r="S84" i="6"/>
  <c r="R84" i="6"/>
  <c r="Q84" i="6"/>
  <c r="T83" i="6"/>
  <c r="S83" i="6"/>
  <c r="R83" i="6"/>
  <c r="Q83" i="6"/>
  <c r="T82" i="6"/>
  <c r="S82" i="6"/>
  <c r="R82" i="6"/>
  <c r="Q82" i="6"/>
  <c r="T81" i="6"/>
  <c r="S81" i="6"/>
  <c r="R81" i="6"/>
  <c r="Q81" i="6"/>
  <c r="T80" i="6"/>
  <c r="S80" i="6"/>
  <c r="R80" i="6"/>
  <c r="Q80" i="6"/>
  <c r="T79" i="6"/>
  <c r="S79" i="6"/>
  <c r="R79" i="6"/>
  <c r="Q79" i="6"/>
  <c r="T78" i="6"/>
  <c r="S78" i="6"/>
  <c r="R78" i="6"/>
  <c r="Q78" i="6"/>
  <c r="T77" i="6"/>
  <c r="S77" i="6"/>
  <c r="R77" i="6"/>
  <c r="Q77" i="6"/>
  <c r="T76" i="6"/>
  <c r="S76" i="6"/>
  <c r="R76" i="6"/>
  <c r="Q76" i="6"/>
  <c r="T75" i="6"/>
  <c r="S75" i="6"/>
  <c r="R75" i="6"/>
  <c r="Q75" i="6"/>
  <c r="T74" i="6"/>
  <c r="S74" i="6"/>
  <c r="R74" i="6"/>
  <c r="Q74" i="6"/>
  <c r="T73" i="6"/>
  <c r="S73" i="6"/>
  <c r="R73" i="6"/>
  <c r="Q73" i="6"/>
  <c r="T72" i="6"/>
  <c r="S72" i="6"/>
  <c r="R72" i="6"/>
  <c r="Q72" i="6"/>
  <c r="T71" i="6"/>
  <c r="S71" i="6"/>
  <c r="R71" i="6"/>
  <c r="Q71" i="6"/>
  <c r="T70" i="6"/>
  <c r="S70" i="6"/>
  <c r="R70" i="6"/>
  <c r="Q70" i="6"/>
  <c r="T69" i="6"/>
  <c r="S69" i="6"/>
  <c r="R69" i="6"/>
  <c r="Q69" i="6"/>
  <c r="T68" i="6"/>
  <c r="S68" i="6"/>
  <c r="R68" i="6"/>
  <c r="Q68" i="6"/>
  <c r="T67" i="6"/>
  <c r="S67" i="6"/>
  <c r="R67" i="6"/>
  <c r="Q67" i="6"/>
  <c r="T66" i="6"/>
  <c r="S66" i="6"/>
  <c r="R66" i="6"/>
  <c r="Q66" i="6"/>
  <c r="T65" i="6"/>
  <c r="S65" i="6"/>
  <c r="R65" i="6"/>
  <c r="Q65" i="6"/>
  <c r="T64" i="6"/>
  <c r="S64" i="6"/>
  <c r="R64" i="6"/>
  <c r="Q64" i="6"/>
  <c r="T63" i="6"/>
  <c r="S63" i="6"/>
  <c r="R63" i="6"/>
  <c r="Q63" i="6"/>
  <c r="T62" i="6"/>
  <c r="S62" i="6"/>
  <c r="R62" i="6"/>
  <c r="Q62" i="6"/>
  <c r="T61" i="6"/>
  <c r="S61" i="6"/>
  <c r="R61" i="6"/>
  <c r="Q61" i="6"/>
  <c r="T60" i="6"/>
  <c r="S60" i="6"/>
  <c r="R60" i="6"/>
  <c r="Q60" i="6"/>
  <c r="T59" i="6"/>
  <c r="S59" i="6"/>
  <c r="R59" i="6"/>
  <c r="Q59" i="6"/>
  <c r="T58" i="6"/>
  <c r="S58" i="6"/>
  <c r="R58" i="6"/>
  <c r="Q58" i="6"/>
  <c r="T57" i="6"/>
  <c r="S57" i="6"/>
  <c r="R57" i="6"/>
  <c r="Q57" i="6"/>
  <c r="T56" i="6"/>
  <c r="S56" i="6"/>
  <c r="R56" i="6"/>
  <c r="Q56" i="6"/>
  <c r="T55" i="6"/>
  <c r="S55" i="6"/>
  <c r="R55" i="6"/>
  <c r="Q55" i="6"/>
  <c r="T53" i="6"/>
  <c r="S53" i="6"/>
  <c r="R53" i="6"/>
  <c r="Q53" i="6"/>
  <c r="T52" i="6"/>
  <c r="S52" i="6"/>
  <c r="R52" i="6"/>
  <c r="Q52" i="6"/>
  <c r="T51" i="6"/>
  <c r="S51" i="6"/>
  <c r="R51" i="6"/>
  <c r="Q51" i="6"/>
  <c r="T50" i="6"/>
  <c r="S50" i="6"/>
  <c r="R50" i="6"/>
  <c r="Q50" i="6"/>
  <c r="T49" i="6"/>
  <c r="S49" i="6"/>
  <c r="R49" i="6"/>
  <c r="Q49" i="6"/>
  <c r="T48" i="6"/>
  <c r="S48" i="6"/>
  <c r="R48" i="6"/>
  <c r="Q48" i="6"/>
  <c r="T47" i="6"/>
  <c r="S47" i="6"/>
  <c r="R47" i="6"/>
  <c r="Q47" i="6"/>
  <c r="T46" i="6"/>
  <c r="S46" i="6"/>
  <c r="R46" i="6"/>
  <c r="Q46" i="6"/>
  <c r="T45" i="6"/>
  <c r="S45" i="6"/>
  <c r="R45" i="6"/>
  <c r="Q45" i="6"/>
  <c r="T44" i="6"/>
  <c r="S44" i="6"/>
  <c r="R44" i="6"/>
  <c r="Q44" i="6"/>
  <c r="T43" i="6"/>
  <c r="S43" i="6"/>
  <c r="R43" i="6"/>
  <c r="Q43" i="6"/>
  <c r="T42" i="6"/>
  <c r="S42" i="6"/>
  <c r="R42" i="6"/>
  <c r="Q42" i="6"/>
  <c r="T41" i="6"/>
  <c r="S41" i="6"/>
  <c r="R41" i="6"/>
  <c r="Q41" i="6"/>
  <c r="T40" i="6"/>
  <c r="S40" i="6"/>
  <c r="R40" i="6"/>
  <c r="Q40" i="6"/>
  <c r="T39" i="6"/>
  <c r="S39" i="6"/>
  <c r="R39" i="6"/>
  <c r="Q39" i="6"/>
  <c r="T38" i="6"/>
  <c r="S38" i="6"/>
  <c r="R38" i="6"/>
  <c r="Q38" i="6"/>
  <c r="T37" i="6"/>
  <c r="S37" i="6"/>
  <c r="R37" i="6"/>
  <c r="Q37" i="6"/>
  <c r="T36" i="6"/>
  <c r="S36" i="6"/>
  <c r="R36" i="6"/>
  <c r="Q36" i="6"/>
  <c r="T35" i="6"/>
  <c r="S35" i="6"/>
  <c r="R35" i="6"/>
  <c r="Q35" i="6"/>
  <c r="T34" i="6"/>
  <c r="S34" i="6"/>
  <c r="R34" i="6"/>
  <c r="Q34" i="6"/>
  <c r="T33" i="6"/>
  <c r="S33" i="6"/>
  <c r="R33" i="6"/>
  <c r="Q33" i="6"/>
  <c r="T32" i="6"/>
  <c r="S32" i="6"/>
  <c r="R32" i="6"/>
  <c r="Q32" i="6"/>
  <c r="T31" i="6"/>
  <c r="S31" i="6"/>
  <c r="R31" i="6"/>
  <c r="Q31" i="6"/>
  <c r="T30" i="6"/>
  <c r="S30" i="6"/>
  <c r="R30" i="6"/>
  <c r="Q30" i="6"/>
  <c r="T29" i="6"/>
  <c r="S29" i="6"/>
  <c r="R29" i="6"/>
  <c r="Q29" i="6"/>
  <c r="T28" i="6"/>
  <c r="S28" i="6"/>
  <c r="R28" i="6"/>
  <c r="Q28" i="6"/>
  <c r="T27" i="6"/>
  <c r="S27" i="6"/>
  <c r="R27" i="6"/>
  <c r="Q27" i="6"/>
  <c r="T26" i="6"/>
  <c r="S26" i="6"/>
  <c r="R26" i="6"/>
  <c r="Q26" i="6"/>
  <c r="T25" i="6"/>
  <c r="S25" i="6"/>
  <c r="R25" i="6"/>
  <c r="Q25" i="6"/>
  <c r="T24" i="6"/>
  <c r="S24" i="6"/>
  <c r="R24" i="6"/>
  <c r="Q24" i="6"/>
  <c r="T23" i="6"/>
  <c r="S23" i="6"/>
  <c r="R23" i="6"/>
  <c r="Q23" i="6"/>
  <c r="T22" i="6"/>
  <c r="S22" i="6"/>
  <c r="R22" i="6"/>
  <c r="Q22" i="6"/>
  <c r="T21" i="6"/>
  <c r="S21" i="6"/>
  <c r="R21" i="6"/>
  <c r="Q21" i="6"/>
  <c r="T20" i="6"/>
  <c r="S20" i="6"/>
  <c r="R20" i="6"/>
  <c r="Q20" i="6"/>
  <c r="T19" i="6"/>
  <c r="S19" i="6"/>
  <c r="R19" i="6"/>
  <c r="Q19" i="6"/>
  <c r="T18" i="6"/>
  <c r="S18" i="6"/>
  <c r="R18" i="6"/>
  <c r="Q18" i="6"/>
  <c r="T17" i="6"/>
  <c r="S17" i="6"/>
  <c r="R17" i="6"/>
  <c r="Q17" i="6"/>
  <c r="T16" i="6"/>
  <c r="S16" i="6"/>
  <c r="R16" i="6"/>
  <c r="Q16" i="6"/>
  <c r="T15" i="6"/>
  <c r="S15" i="6"/>
  <c r="R15" i="6"/>
  <c r="Q15" i="6"/>
  <c r="T14" i="6"/>
  <c r="S14" i="6"/>
  <c r="R14" i="6"/>
  <c r="Q14" i="6"/>
  <c r="T13" i="6"/>
  <c r="S13" i="6"/>
  <c r="R13" i="6"/>
  <c r="Q13" i="6"/>
  <c r="T12" i="6"/>
  <c r="S12" i="6"/>
  <c r="R12" i="6"/>
  <c r="Q12" i="6"/>
  <c r="T11" i="6"/>
  <c r="S11" i="6"/>
  <c r="R11" i="6"/>
  <c r="Q11" i="6"/>
  <c r="T10" i="6"/>
  <c r="S10" i="6"/>
  <c r="R10" i="6"/>
  <c r="Q10" i="6"/>
  <c r="T9" i="6"/>
  <c r="S9" i="6"/>
  <c r="R9" i="6"/>
  <c r="Q9" i="6"/>
  <c r="T8" i="6"/>
  <c r="S8" i="6"/>
  <c r="R8" i="6"/>
  <c r="Q8" i="6"/>
  <c r="T7" i="6"/>
  <c r="S7" i="6"/>
  <c r="R7" i="6"/>
  <c r="Q7" i="6"/>
  <c r="T6" i="6"/>
  <c r="S6" i="6"/>
  <c r="R6" i="6"/>
  <c r="Q6" i="6"/>
  <c r="T5" i="6"/>
  <c r="S5" i="6"/>
  <c r="R5" i="6"/>
  <c r="Q5" i="6"/>
  <c r="T4" i="6"/>
  <c r="S4" i="6"/>
  <c r="R4" i="6"/>
  <c r="Q4" i="6"/>
  <c r="T3" i="6"/>
  <c r="S3" i="6"/>
  <c r="R3" i="6"/>
  <c r="Q3" i="6"/>
  <c r="T2" i="6"/>
  <c r="S2" i="6"/>
  <c r="R2" i="6"/>
  <c r="Q2" i="6"/>
  <c r="O2" i="1"/>
  <c r="R313" i="1"/>
  <c r="Q313" i="1"/>
  <c r="P313" i="1"/>
  <c r="O313" i="1"/>
  <c r="R312" i="1"/>
  <c r="Q312" i="1"/>
  <c r="P312" i="1"/>
  <c r="O312" i="1"/>
  <c r="R311" i="1"/>
  <c r="Q311" i="1"/>
  <c r="P311" i="1"/>
  <c r="O311" i="1"/>
  <c r="R310" i="1"/>
  <c r="Q310" i="1"/>
  <c r="P310" i="1"/>
  <c r="O310" i="1"/>
  <c r="R309" i="1"/>
  <c r="Q309" i="1"/>
  <c r="P309" i="1"/>
  <c r="O309" i="1"/>
  <c r="R308" i="1"/>
  <c r="Q308" i="1"/>
  <c r="P308" i="1"/>
  <c r="O308" i="1"/>
  <c r="R307" i="1"/>
  <c r="Q307" i="1"/>
  <c r="P307" i="1"/>
  <c r="O307" i="1"/>
  <c r="R306" i="1"/>
  <c r="Q306" i="1"/>
  <c r="P306" i="1"/>
  <c r="O306" i="1"/>
  <c r="R305" i="1"/>
  <c r="Q305" i="1"/>
  <c r="P305" i="1"/>
  <c r="O305" i="1"/>
  <c r="R304" i="1"/>
  <c r="Q304" i="1"/>
  <c r="P304" i="1"/>
  <c r="O304" i="1"/>
  <c r="R303" i="1"/>
  <c r="Q303" i="1"/>
  <c r="P303" i="1"/>
  <c r="O303" i="1"/>
  <c r="R302" i="1"/>
  <c r="Q302" i="1"/>
  <c r="P302" i="1"/>
  <c r="O302" i="1"/>
  <c r="R301" i="1"/>
  <c r="Q301" i="1"/>
  <c r="P301" i="1"/>
  <c r="O301" i="1"/>
  <c r="R300" i="1"/>
  <c r="Q300" i="1"/>
  <c r="P300" i="1"/>
  <c r="O300" i="1"/>
  <c r="R299" i="1"/>
  <c r="Q299" i="1"/>
  <c r="P299" i="1"/>
  <c r="O299" i="1"/>
  <c r="R298" i="1"/>
  <c r="Q298" i="1"/>
  <c r="P298" i="1"/>
  <c r="O298" i="1"/>
  <c r="R297" i="1"/>
  <c r="Q297" i="1"/>
  <c r="P297" i="1"/>
  <c r="O297" i="1"/>
  <c r="R296" i="1"/>
  <c r="Q296" i="1"/>
  <c r="P296" i="1"/>
  <c r="O296" i="1"/>
  <c r="R295" i="1"/>
  <c r="Q295" i="1"/>
  <c r="P295" i="1"/>
  <c r="O295" i="1"/>
  <c r="R294" i="1"/>
  <c r="Q294" i="1"/>
  <c r="P294" i="1"/>
  <c r="O294" i="1"/>
  <c r="R293" i="1"/>
  <c r="Q293" i="1"/>
  <c r="P293" i="1"/>
  <c r="O293" i="1"/>
  <c r="R292" i="1"/>
  <c r="Q292" i="1"/>
  <c r="P292" i="1"/>
  <c r="O292" i="1"/>
  <c r="R291" i="1"/>
  <c r="Q291" i="1"/>
  <c r="P291" i="1"/>
  <c r="O291" i="1"/>
  <c r="R290" i="1"/>
  <c r="Q290" i="1"/>
  <c r="P290" i="1"/>
  <c r="O290" i="1"/>
  <c r="R289" i="1"/>
  <c r="Q289" i="1"/>
  <c r="P289" i="1"/>
  <c r="O289" i="1"/>
  <c r="R288" i="1"/>
  <c r="Q288" i="1"/>
  <c r="P288" i="1"/>
  <c r="O288" i="1"/>
  <c r="R287" i="1"/>
  <c r="Q287" i="1"/>
  <c r="P287" i="1"/>
  <c r="O287" i="1"/>
  <c r="R286" i="1"/>
  <c r="Q286" i="1"/>
  <c r="P286" i="1"/>
  <c r="O286" i="1"/>
  <c r="R285" i="1"/>
  <c r="Q285" i="1"/>
  <c r="P285" i="1"/>
  <c r="O285" i="1"/>
  <c r="R284" i="1"/>
  <c r="Q284" i="1"/>
  <c r="P284" i="1"/>
  <c r="O284" i="1"/>
  <c r="R283" i="1"/>
  <c r="Q283" i="1"/>
  <c r="P283" i="1"/>
  <c r="O283" i="1"/>
  <c r="R282" i="1"/>
  <c r="Q282" i="1"/>
  <c r="P282" i="1"/>
  <c r="O282" i="1"/>
  <c r="R281" i="1"/>
  <c r="Q281" i="1"/>
  <c r="P281" i="1"/>
  <c r="O281" i="1"/>
  <c r="R280" i="1"/>
  <c r="Q280" i="1"/>
  <c r="P280" i="1"/>
  <c r="O280" i="1"/>
  <c r="R279" i="1"/>
  <c r="Q279" i="1"/>
  <c r="P279" i="1"/>
  <c r="O279" i="1"/>
  <c r="R278" i="1"/>
  <c r="Q278" i="1"/>
  <c r="P278" i="1"/>
  <c r="O278" i="1"/>
  <c r="R277" i="1"/>
  <c r="Q277" i="1"/>
  <c r="P277" i="1"/>
  <c r="O277" i="1"/>
  <c r="R276" i="1"/>
  <c r="Q276" i="1"/>
  <c r="P276" i="1"/>
  <c r="O276" i="1"/>
  <c r="R275" i="1"/>
  <c r="Q275" i="1"/>
  <c r="P275" i="1"/>
  <c r="O275" i="1"/>
  <c r="R274" i="1"/>
  <c r="Q274" i="1"/>
  <c r="P274" i="1"/>
  <c r="O274" i="1"/>
  <c r="R273" i="1"/>
  <c r="Q273" i="1"/>
  <c r="P273" i="1"/>
  <c r="O273" i="1"/>
  <c r="R272" i="1"/>
  <c r="Q272" i="1"/>
  <c r="P272" i="1"/>
  <c r="O272" i="1"/>
  <c r="R271" i="1"/>
  <c r="Q271" i="1"/>
  <c r="P271" i="1"/>
  <c r="O271" i="1"/>
  <c r="R270" i="1"/>
  <c r="Q270" i="1"/>
  <c r="P270" i="1"/>
  <c r="O270" i="1"/>
  <c r="R269" i="1"/>
  <c r="Q269" i="1"/>
  <c r="P269" i="1"/>
  <c r="O269" i="1"/>
  <c r="R268" i="1"/>
  <c r="Q268" i="1"/>
  <c r="P268" i="1"/>
  <c r="O268" i="1"/>
  <c r="R267" i="1"/>
  <c r="Q267" i="1"/>
  <c r="P267" i="1"/>
  <c r="O267" i="1"/>
  <c r="R266" i="1"/>
  <c r="Q266" i="1"/>
  <c r="P266" i="1"/>
  <c r="O266" i="1"/>
  <c r="R265" i="1"/>
  <c r="Q265" i="1"/>
  <c r="P265" i="1"/>
  <c r="O265" i="1"/>
  <c r="R264" i="1"/>
  <c r="Q264" i="1"/>
  <c r="P264" i="1"/>
  <c r="O264" i="1"/>
  <c r="R263" i="1"/>
  <c r="Q263" i="1"/>
  <c r="P263" i="1"/>
  <c r="O263" i="1"/>
  <c r="R262" i="1"/>
  <c r="Q262" i="1"/>
  <c r="P262" i="1"/>
  <c r="O262" i="1"/>
  <c r="R261" i="1"/>
  <c r="Q261" i="1"/>
  <c r="P261" i="1"/>
  <c r="O261" i="1"/>
  <c r="R260" i="1"/>
  <c r="Q260" i="1"/>
  <c r="P260" i="1"/>
  <c r="O260" i="1"/>
  <c r="R259" i="1"/>
  <c r="Q259" i="1"/>
  <c r="P259" i="1"/>
  <c r="O259" i="1"/>
  <c r="R258" i="1"/>
  <c r="Q258" i="1"/>
  <c r="P258" i="1"/>
  <c r="O258" i="1"/>
  <c r="R257" i="1"/>
  <c r="Q257" i="1"/>
  <c r="P257" i="1"/>
  <c r="O257" i="1"/>
  <c r="R256" i="1"/>
  <c r="Q256" i="1"/>
  <c r="P256" i="1"/>
  <c r="O256" i="1"/>
  <c r="R255" i="1"/>
  <c r="Q255" i="1"/>
  <c r="P255" i="1"/>
  <c r="O255" i="1"/>
  <c r="R254" i="1"/>
  <c r="Q254" i="1"/>
  <c r="P254" i="1"/>
  <c r="O254" i="1"/>
  <c r="R253" i="1"/>
  <c r="Q253" i="1"/>
  <c r="P253" i="1"/>
  <c r="O253" i="1"/>
  <c r="R252" i="1"/>
  <c r="Q252" i="1"/>
  <c r="P252" i="1"/>
  <c r="O252" i="1"/>
  <c r="R251" i="1"/>
  <c r="Q251" i="1"/>
  <c r="P251" i="1"/>
  <c r="O251" i="1"/>
  <c r="R250" i="1"/>
  <c r="Q250" i="1"/>
  <c r="P250" i="1"/>
  <c r="O250" i="1"/>
  <c r="R249" i="1"/>
  <c r="Q249" i="1"/>
  <c r="P249" i="1"/>
  <c r="O249" i="1"/>
  <c r="R248" i="1"/>
  <c r="Q248" i="1"/>
  <c r="P248" i="1"/>
  <c r="O248" i="1"/>
  <c r="R247" i="1"/>
  <c r="Q247" i="1"/>
  <c r="P247" i="1"/>
  <c r="O247" i="1"/>
  <c r="R246" i="1"/>
  <c r="Q246" i="1"/>
  <c r="P246" i="1"/>
  <c r="O246" i="1"/>
  <c r="R245" i="1"/>
  <c r="Q245" i="1"/>
  <c r="P245" i="1"/>
  <c r="O245" i="1"/>
  <c r="R244" i="1"/>
  <c r="Q244" i="1"/>
  <c r="P244" i="1"/>
  <c r="O244" i="1"/>
  <c r="R243" i="1"/>
  <c r="Q243" i="1"/>
  <c r="P243" i="1"/>
  <c r="O243" i="1"/>
  <c r="R242" i="1"/>
  <c r="Q242" i="1"/>
  <c r="P242" i="1"/>
  <c r="O242" i="1"/>
  <c r="R241" i="1"/>
  <c r="Q241" i="1"/>
  <c r="P241" i="1"/>
  <c r="O241" i="1"/>
  <c r="R240" i="1"/>
  <c r="Q240" i="1"/>
  <c r="P240" i="1"/>
  <c r="O240" i="1"/>
  <c r="R239" i="1"/>
  <c r="Q239" i="1"/>
  <c r="P239" i="1"/>
  <c r="O239" i="1"/>
  <c r="R238" i="1"/>
  <c r="Q238" i="1"/>
  <c r="P238" i="1"/>
  <c r="O238" i="1"/>
  <c r="R237" i="1"/>
  <c r="Q237" i="1"/>
  <c r="P237" i="1"/>
  <c r="O237" i="1"/>
  <c r="R236" i="1"/>
  <c r="Q236" i="1"/>
  <c r="P236" i="1"/>
  <c r="O236" i="1"/>
  <c r="R235" i="1"/>
  <c r="Q235" i="1"/>
  <c r="P235" i="1"/>
  <c r="O235" i="1"/>
  <c r="R234" i="1"/>
  <c r="Q234" i="1"/>
  <c r="P234" i="1"/>
  <c r="O234" i="1"/>
  <c r="R233" i="1"/>
  <c r="Q233" i="1"/>
  <c r="P233" i="1"/>
  <c r="O233" i="1"/>
  <c r="R232" i="1"/>
  <c r="Q232" i="1"/>
  <c r="P232" i="1"/>
  <c r="O232" i="1"/>
  <c r="R231" i="1"/>
  <c r="Q231" i="1"/>
  <c r="P231" i="1"/>
  <c r="O231" i="1"/>
  <c r="R230" i="1"/>
  <c r="Q230" i="1"/>
  <c r="P230" i="1"/>
  <c r="O230" i="1"/>
  <c r="R229" i="1"/>
  <c r="Q229" i="1"/>
  <c r="P229" i="1"/>
  <c r="O229" i="1"/>
  <c r="R228" i="1"/>
  <c r="Q228" i="1"/>
  <c r="P228" i="1"/>
  <c r="O228" i="1"/>
  <c r="R227" i="1"/>
  <c r="Q227" i="1"/>
  <c r="P227" i="1"/>
  <c r="O227" i="1"/>
  <c r="R226" i="1"/>
  <c r="Q226" i="1"/>
  <c r="P226" i="1"/>
  <c r="O226" i="1"/>
  <c r="R225" i="1"/>
  <c r="Q225" i="1"/>
  <c r="P225" i="1"/>
  <c r="O225" i="1"/>
  <c r="R224" i="1"/>
  <c r="Q224" i="1"/>
  <c r="P224" i="1"/>
  <c r="O224" i="1"/>
  <c r="R223" i="1"/>
  <c r="Q223" i="1"/>
  <c r="P223" i="1"/>
  <c r="O223" i="1"/>
  <c r="R222" i="1"/>
  <c r="Q222" i="1"/>
  <c r="P222" i="1"/>
  <c r="O222" i="1"/>
  <c r="R221" i="1"/>
  <c r="Q221" i="1"/>
  <c r="P221" i="1"/>
  <c r="O221" i="1"/>
  <c r="R220" i="1"/>
  <c r="Q220" i="1"/>
  <c r="P220" i="1"/>
  <c r="O220" i="1"/>
  <c r="R219" i="1"/>
  <c r="Q219" i="1"/>
  <c r="P219" i="1"/>
  <c r="O219" i="1"/>
  <c r="R218" i="1"/>
  <c r="Q218" i="1"/>
  <c r="P218" i="1"/>
  <c r="O218" i="1"/>
  <c r="R217" i="1"/>
  <c r="Q217" i="1"/>
  <c r="P217" i="1"/>
  <c r="O217" i="1"/>
  <c r="R216" i="1"/>
  <c r="Q216" i="1"/>
  <c r="P216" i="1"/>
  <c r="O216" i="1"/>
  <c r="R215" i="1"/>
  <c r="Q215" i="1"/>
  <c r="P215" i="1"/>
  <c r="O215" i="1"/>
  <c r="R214" i="1"/>
  <c r="Q214" i="1"/>
  <c r="P214" i="1"/>
  <c r="O214" i="1"/>
  <c r="R213" i="1"/>
  <c r="Q213" i="1"/>
  <c r="P213" i="1"/>
  <c r="O213" i="1"/>
  <c r="R212" i="1"/>
  <c r="Q212" i="1"/>
  <c r="P212" i="1"/>
  <c r="O212" i="1"/>
  <c r="R211" i="1"/>
  <c r="Q211" i="1"/>
  <c r="P211" i="1"/>
  <c r="O211" i="1"/>
  <c r="R210" i="1"/>
  <c r="Q210" i="1"/>
  <c r="P210" i="1"/>
  <c r="O210" i="1"/>
  <c r="R209" i="1"/>
  <c r="Q209" i="1"/>
  <c r="P209" i="1"/>
  <c r="O209" i="1"/>
  <c r="R208" i="1"/>
  <c r="Q208" i="1"/>
  <c r="P208" i="1"/>
  <c r="O208" i="1"/>
  <c r="R207" i="1"/>
  <c r="Q207" i="1"/>
  <c r="P207" i="1"/>
  <c r="O207" i="1"/>
  <c r="R206" i="1"/>
  <c r="Q206" i="1"/>
  <c r="P206" i="1"/>
  <c r="O206" i="1"/>
  <c r="R205" i="1"/>
  <c r="Q205" i="1"/>
  <c r="P205" i="1"/>
  <c r="O205" i="1"/>
  <c r="R204" i="1"/>
  <c r="Q204" i="1"/>
  <c r="P204" i="1"/>
  <c r="O204" i="1"/>
  <c r="R203" i="1"/>
  <c r="Q203" i="1"/>
  <c r="P203" i="1"/>
  <c r="O203" i="1"/>
  <c r="R202" i="1"/>
  <c r="Q202" i="1"/>
  <c r="P202" i="1"/>
  <c r="O202" i="1"/>
  <c r="R201" i="1"/>
  <c r="Q201" i="1"/>
  <c r="P201" i="1"/>
  <c r="O201" i="1"/>
  <c r="R200" i="1"/>
  <c r="Q200" i="1"/>
  <c r="P200" i="1"/>
  <c r="O200" i="1"/>
  <c r="R199" i="1"/>
  <c r="Q199" i="1"/>
  <c r="P199" i="1"/>
  <c r="O199" i="1"/>
  <c r="R198" i="1"/>
  <c r="Q198" i="1"/>
  <c r="P198" i="1"/>
  <c r="O198" i="1"/>
  <c r="R197" i="1"/>
  <c r="Q197" i="1"/>
  <c r="P197" i="1"/>
  <c r="O197" i="1"/>
  <c r="R196" i="1"/>
  <c r="Q196" i="1"/>
  <c r="P196" i="1"/>
  <c r="O196" i="1"/>
  <c r="R195" i="1"/>
  <c r="Q195" i="1"/>
  <c r="P195" i="1"/>
  <c r="O195" i="1"/>
  <c r="R194" i="1"/>
  <c r="Q194" i="1"/>
  <c r="P194" i="1"/>
  <c r="O194" i="1"/>
  <c r="R193" i="1"/>
  <c r="Q193" i="1"/>
  <c r="P193" i="1"/>
  <c r="O193" i="1"/>
  <c r="R192" i="1"/>
  <c r="Q192" i="1"/>
  <c r="P192" i="1"/>
  <c r="O192" i="1"/>
  <c r="R191" i="1"/>
  <c r="Q191" i="1"/>
  <c r="P191" i="1"/>
  <c r="O191" i="1"/>
  <c r="R190" i="1"/>
  <c r="Q190" i="1"/>
  <c r="P190" i="1"/>
  <c r="O190" i="1"/>
  <c r="R189" i="1"/>
  <c r="Q189" i="1"/>
  <c r="P189" i="1"/>
  <c r="O189" i="1"/>
  <c r="R188" i="1"/>
  <c r="Q188" i="1"/>
  <c r="P188" i="1"/>
  <c r="O188" i="1"/>
  <c r="R187" i="1"/>
  <c r="Q187" i="1"/>
  <c r="P187" i="1"/>
  <c r="O187" i="1"/>
  <c r="R186" i="1"/>
  <c r="Q186" i="1"/>
  <c r="P186" i="1"/>
  <c r="O186" i="1"/>
  <c r="R185" i="1"/>
  <c r="Q185" i="1"/>
  <c r="P185" i="1"/>
  <c r="O185" i="1"/>
  <c r="R184" i="1"/>
  <c r="Q184" i="1"/>
  <c r="P184" i="1"/>
  <c r="O184" i="1"/>
  <c r="R183" i="1"/>
  <c r="Q183" i="1"/>
  <c r="P183" i="1"/>
  <c r="O183" i="1"/>
  <c r="R182" i="1"/>
  <c r="Q182" i="1"/>
  <c r="P182" i="1"/>
  <c r="O182" i="1"/>
  <c r="R181" i="1"/>
  <c r="Q181" i="1"/>
  <c r="P181" i="1"/>
  <c r="O181" i="1"/>
  <c r="R180" i="1"/>
  <c r="Q180" i="1"/>
  <c r="P180" i="1"/>
  <c r="O180" i="1"/>
  <c r="R179" i="1"/>
  <c r="Q179" i="1"/>
  <c r="P179" i="1"/>
  <c r="O179" i="1"/>
  <c r="R178" i="1"/>
  <c r="Q178" i="1"/>
  <c r="P178" i="1"/>
  <c r="O178" i="1"/>
  <c r="R177" i="1"/>
  <c r="Q177" i="1"/>
  <c r="P177" i="1"/>
  <c r="O177" i="1"/>
  <c r="R176" i="1"/>
  <c r="Q176" i="1"/>
  <c r="P176" i="1"/>
  <c r="O176" i="1"/>
  <c r="R175" i="1"/>
  <c r="Q175" i="1"/>
  <c r="P175" i="1"/>
  <c r="O175" i="1"/>
  <c r="R174" i="1"/>
  <c r="Q174" i="1"/>
  <c r="P174" i="1"/>
  <c r="O174" i="1"/>
  <c r="R173" i="1"/>
  <c r="Q173" i="1"/>
  <c r="P173" i="1"/>
  <c r="O173" i="1"/>
  <c r="R172" i="1"/>
  <c r="Q172" i="1"/>
  <c r="P172" i="1"/>
  <c r="O172" i="1"/>
  <c r="R171" i="1"/>
  <c r="Q171" i="1"/>
  <c r="P171" i="1"/>
  <c r="O171" i="1"/>
  <c r="R170" i="1"/>
  <c r="Q170" i="1"/>
  <c r="P170" i="1"/>
  <c r="O170" i="1"/>
  <c r="R169" i="1"/>
  <c r="Q169" i="1"/>
  <c r="P169" i="1"/>
  <c r="O169" i="1"/>
  <c r="R168" i="1"/>
  <c r="Q168" i="1"/>
  <c r="P168" i="1"/>
  <c r="O168" i="1"/>
  <c r="R167" i="1"/>
  <c r="Q167" i="1"/>
  <c r="P167" i="1"/>
  <c r="O167" i="1"/>
  <c r="R166" i="1"/>
  <c r="Q166" i="1"/>
  <c r="P166" i="1"/>
  <c r="O166" i="1"/>
  <c r="R165" i="1"/>
  <c r="Q165" i="1"/>
  <c r="P165" i="1"/>
  <c r="O165" i="1"/>
  <c r="R164" i="1"/>
  <c r="Q164" i="1"/>
  <c r="P164" i="1"/>
  <c r="O164" i="1"/>
  <c r="R163" i="1"/>
  <c r="Q163" i="1"/>
  <c r="P163" i="1"/>
  <c r="O163" i="1"/>
  <c r="R162" i="1"/>
  <c r="Q162" i="1"/>
  <c r="P162" i="1"/>
  <c r="O162" i="1"/>
  <c r="R161" i="1"/>
  <c r="Q161" i="1"/>
  <c r="P161" i="1"/>
  <c r="O161" i="1"/>
  <c r="R160" i="1"/>
  <c r="Q160" i="1"/>
  <c r="P160" i="1"/>
  <c r="O160" i="1"/>
  <c r="R159" i="1"/>
  <c r="Q159" i="1"/>
  <c r="P159" i="1"/>
  <c r="O159" i="1"/>
  <c r="R158" i="1"/>
  <c r="Q158" i="1"/>
  <c r="P158" i="1"/>
  <c r="O158" i="1"/>
  <c r="R157" i="1"/>
  <c r="Q157" i="1"/>
  <c r="P157" i="1"/>
  <c r="O157" i="1"/>
  <c r="R156" i="1"/>
  <c r="Q156" i="1"/>
  <c r="P156" i="1"/>
  <c r="O156" i="1"/>
  <c r="R155" i="1"/>
  <c r="Q155" i="1"/>
  <c r="P155" i="1"/>
  <c r="O155" i="1"/>
  <c r="R154" i="1"/>
  <c r="Q154" i="1"/>
  <c r="P154" i="1"/>
  <c r="O154" i="1"/>
  <c r="R153" i="1"/>
  <c r="Q153" i="1"/>
  <c r="P153" i="1"/>
  <c r="O153" i="1"/>
  <c r="R152" i="1"/>
  <c r="Q152" i="1"/>
  <c r="P152" i="1"/>
  <c r="O152" i="1"/>
  <c r="R151" i="1"/>
  <c r="Q151" i="1"/>
  <c r="P151" i="1"/>
  <c r="O151" i="1"/>
  <c r="R150" i="1"/>
  <c r="Q150" i="1"/>
  <c r="P150" i="1"/>
  <c r="O150" i="1"/>
  <c r="R149" i="1"/>
  <c r="Q149" i="1"/>
  <c r="P149" i="1"/>
  <c r="O149" i="1"/>
  <c r="R148" i="1"/>
  <c r="Q148" i="1"/>
  <c r="P148" i="1"/>
  <c r="O148" i="1"/>
  <c r="R147" i="1"/>
  <c r="Q147" i="1"/>
  <c r="P147" i="1"/>
  <c r="O147" i="1"/>
  <c r="R146" i="1"/>
  <c r="Q146" i="1"/>
  <c r="P146" i="1"/>
  <c r="O146" i="1"/>
  <c r="R145" i="1"/>
  <c r="Q145" i="1"/>
  <c r="P145" i="1"/>
  <c r="O145" i="1"/>
  <c r="R144" i="1"/>
  <c r="Q144" i="1"/>
  <c r="P144" i="1"/>
  <c r="O144" i="1"/>
  <c r="R143" i="1"/>
  <c r="Q143" i="1"/>
  <c r="P143" i="1"/>
  <c r="O143" i="1"/>
  <c r="R142" i="1"/>
  <c r="Q142" i="1"/>
  <c r="P142" i="1"/>
  <c r="O142" i="1"/>
  <c r="R141" i="1"/>
  <c r="Q141" i="1"/>
  <c r="P141" i="1"/>
  <c r="O141" i="1"/>
  <c r="R140" i="1"/>
  <c r="Q140" i="1"/>
  <c r="P140" i="1"/>
  <c r="O140" i="1"/>
  <c r="R139" i="1"/>
  <c r="Q139" i="1"/>
  <c r="P139" i="1"/>
  <c r="O139" i="1"/>
  <c r="R138" i="1"/>
  <c r="Q138" i="1"/>
  <c r="P138" i="1"/>
  <c r="O138" i="1"/>
  <c r="R137" i="1"/>
  <c r="Q137" i="1"/>
  <c r="P137" i="1"/>
  <c r="O137" i="1"/>
  <c r="R136" i="1"/>
  <c r="Q136" i="1"/>
  <c r="P136" i="1"/>
  <c r="O136" i="1"/>
  <c r="R135" i="1"/>
  <c r="Q135" i="1"/>
  <c r="P135" i="1"/>
  <c r="O135" i="1"/>
  <c r="R134" i="1"/>
  <c r="Q134" i="1"/>
  <c r="P134" i="1"/>
  <c r="O134" i="1"/>
  <c r="R133" i="1"/>
  <c r="Q133" i="1"/>
  <c r="P133" i="1"/>
  <c r="O133" i="1"/>
  <c r="R132" i="1"/>
  <c r="Q132" i="1"/>
  <c r="P132" i="1"/>
  <c r="O132" i="1"/>
  <c r="R131" i="1"/>
  <c r="Q131" i="1"/>
  <c r="P131" i="1"/>
  <c r="O131" i="1"/>
  <c r="R130" i="1"/>
  <c r="Q130" i="1"/>
  <c r="P130" i="1"/>
  <c r="O130" i="1"/>
  <c r="R129" i="1"/>
  <c r="Q129" i="1"/>
  <c r="P129" i="1"/>
  <c r="O129" i="1"/>
  <c r="R128" i="1"/>
  <c r="Q128" i="1"/>
  <c r="P128" i="1"/>
  <c r="O128" i="1"/>
  <c r="R127" i="1"/>
  <c r="Q127" i="1"/>
  <c r="P127" i="1"/>
  <c r="O127" i="1"/>
  <c r="R126" i="1"/>
  <c r="Q126" i="1"/>
  <c r="P126" i="1"/>
  <c r="O126" i="1"/>
  <c r="R125" i="1"/>
  <c r="Q125" i="1"/>
  <c r="P125" i="1"/>
  <c r="O125" i="1"/>
  <c r="R124" i="1"/>
  <c r="Q124" i="1"/>
  <c r="P124" i="1"/>
  <c r="O124" i="1"/>
  <c r="R123" i="1"/>
  <c r="Q123" i="1"/>
  <c r="P123" i="1"/>
  <c r="O123" i="1"/>
  <c r="R122" i="1"/>
  <c r="Q122" i="1"/>
  <c r="P122" i="1"/>
  <c r="O122" i="1"/>
  <c r="R121" i="1"/>
  <c r="Q121" i="1"/>
  <c r="P121" i="1"/>
  <c r="O121" i="1"/>
  <c r="R120" i="1"/>
  <c r="Q120" i="1"/>
  <c r="P120" i="1"/>
  <c r="O120" i="1"/>
  <c r="R119" i="1"/>
  <c r="Q119" i="1"/>
  <c r="P119" i="1"/>
  <c r="O119" i="1"/>
  <c r="R118" i="1"/>
  <c r="Q118" i="1"/>
  <c r="P118" i="1"/>
  <c r="O118" i="1"/>
  <c r="R117" i="1"/>
  <c r="Q117" i="1"/>
  <c r="P117" i="1"/>
  <c r="O117" i="1"/>
  <c r="R116" i="1"/>
  <c r="Q116" i="1"/>
  <c r="P116" i="1"/>
  <c r="O116" i="1"/>
  <c r="R115" i="1"/>
  <c r="Q115" i="1"/>
  <c r="P115" i="1"/>
  <c r="O115" i="1"/>
  <c r="R114" i="1"/>
  <c r="Q114" i="1"/>
  <c r="P114" i="1"/>
  <c r="O114" i="1"/>
  <c r="R113" i="1"/>
  <c r="Q113" i="1"/>
  <c r="P113" i="1"/>
  <c r="O113" i="1"/>
  <c r="R112" i="1"/>
  <c r="Q112" i="1"/>
  <c r="P112" i="1"/>
  <c r="O112" i="1"/>
  <c r="R111" i="1"/>
  <c r="Q111" i="1"/>
  <c r="P111" i="1"/>
  <c r="O111" i="1"/>
  <c r="R110" i="1"/>
  <c r="Q110" i="1"/>
  <c r="P110" i="1"/>
  <c r="O110" i="1"/>
  <c r="R109" i="1"/>
  <c r="Q109" i="1"/>
  <c r="P109" i="1"/>
  <c r="O109" i="1"/>
  <c r="R108" i="1"/>
  <c r="Q108" i="1"/>
  <c r="P108" i="1"/>
  <c r="O108" i="1"/>
  <c r="R107" i="1"/>
  <c r="Q107" i="1"/>
  <c r="P107" i="1"/>
  <c r="O107" i="1"/>
  <c r="R106" i="1"/>
  <c r="Q106" i="1"/>
  <c r="P106" i="1"/>
  <c r="O106" i="1"/>
  <c r="R105" i="1"/>
  <c r="Q105" i="1"/>
  <c r="P105" i="1"/>
  <c r="O105" i="1"/>
  <c r="R104" i="1"/>
  <c r="Q104" i="1"/>
  <c r="P104" i="1"/>
  <c r="O104" i="1"/>
  <c r="R103" i="1"/>
  <c r="Q103" i="1"/>
  <c r="P103" i="1"/>
  <c r="O103" i="1"/>
  <c r="R102" i="1"/>
  <c r="Q102" i="1"/>
  <c r="P102" i="1"/>
  <c r="O102" i="1"/>
  <c r="R101" i="1"/>
  <c r="Q101" i="1"/>
  <c r="P101" i="1"/>
  <c r="O101" i="1"/>
  <c r="R100" i="1"/>
  <c r="Q100" i="1"/>
  <c r="P100" i="1"/>
  <c r="O100" i="1"/>
  <c r="R99" i="1"/>
  <c r="Q99" i="1"/>
  <c r="P99" i="1"/>
  <c r="O99" i="1"/>
  <c r="R98" i="1"/>
  <c r="Q98" i="1"/>
  <c r="P98" i="1"/>
  <c r="O98" i="1"/>
  <c r="R97" i="1"/>
  <c r="Q97" i="1"/>
  <c r="P97" i="1"/>
  <c r="O97" i="1"/>
  <c r="R96" i="1"/>
  <c r="Q96" i="1"/>
  <c r="P96" i="1"/>
  <c r="O96" i="1"/>
  <c r="R95" i="1"/>
  <c r="Q95" i="1"/>
  <c r="P95" i="1"/>
  <c r="O95" i="1"/>
  <c r="R94" i="1"/>
  <c r="Q94" i="1"/>
  <c r="P94" i="1"/>
  <c r="O94" i="1"/>
  <c r="R93" i="1"/>
  <c r="Q93" i="1"/>
  <c r="P93" i="1"/>
  <c r="O93" i="1"/>
  <c r="R92" i="1"/>
  <c r="Q92" i="1"/>
  <c r="P92" i="1"/>
  <c r="O92" i="1"/>
  <c r="R91" i="1"/>
  <c r="Q91" i="1"/>
  <c r="P91" i="1"/>
  <c r="O91" i="1"/>
  <c r="R90" i="1"/>
  <c r="Q90" i="1"/>
  <c r="P90" i="1"/>
  <c r="O90" i="1"/>
  <c r="R89" i="1"/>
  <c r="Q89" i="1"/>
  <c r="P89" i="1"/>
  <c r="O89" i="1"/>
  <c r="R88" i="1"/>
  <c r="Q88" i="1"/>
  <c r="P88" i="1"/>
  <c r="O88" i="1"/>
  <c r="R87" i="1"/>
  <c r="Q87" i="1"/>
  <c r="P87" i="1"/>
  <c r="O87" i="1"/>
  <c r="R86" i="1"/>
  <c r="Q86" i="1"/>
  <c r="P86" i="1"/>
  <c r="O86" i="1"/>
  <c r="R85" i="1"/>
  <c r="Q85" i="1"/>
  <c r="P85" i="1"/>
  <c r="O85" i="1"/>
  <c r="R84" i="1"/>
  <c r="Q84" i="1"/>
  <c r="P84" i="1"/>
  <c r="O84" i="1"/>
  <c r="R83" i="1"/>
  <c r="Q83" i="1"/>
  <c r="P83" i="1"/>
  <c r="O83" i="1"/>
  <c r="R82" i="1"/>
  <c r="Q82" i="1"/>
  <c r="P82" i="1"/>
  <c r="O82" i="1"/>
  <c r="R81" i="1"/>
  <c r="Q81" i="1"/>
  <c r="P81" i="1"/>
  <c r="O81" i="1"/>
  <c r="R80" i="1"/>
  <c r="Q80" i="1"/>
  <c r="P80" i="1"/>
  <c r="O80" i="1"/>
  <c r="R79" i="1"/>
  <c r="Q79" i="1"/>
  <c r="P79" i="1"/>
  <c r="O79" i="1"/>
  <c r="R78" i="1"/>
  <c r="Q78" i="1"/>
  <c r="P78" i="1"/>
  <c r="O78" i="1"/>
  <c r="R77" i="1"/>
  <c r="Q77" i="1"/>
  <c r="P77" i="1"/>
  <c r="O77" i="1"/>
  <c r="R76" i="1"/>
  <c r="Q76" i="1"/>
  <c r="P76" i="1"/>
  <c r="O76" i="1"/>
  <c r="R75" i="1"/>
  <c r="Q75" i="1"/>
  <c r="P75" i="1"/>
  <c r="O75" i="1"/>
  <c r="R74" i="1"/>
  <c r="Q74" i="1"/>
  <c r="P74" i="1"/>
  <c r="O74" i="1"/>
  <c r="R73" i="1"/>
  <c r="Q73" i="1"/>
  <c r="P73" i="1"/>
  <c r="O73" i="1"/>
  <c r="R72" i="1"/>
  <c r="Q72" i="1"/>
  <c r="P72" i="1"/>
  <c r="O72" i="1"/>
  <c r="R71" i="1"/>
  <c r="Q71" i="1"/>
  <c r="P71" i="1"/>
  <c r="O71" i="1"/>
  <c r="R70" i="1"/>
  <c r="Q70" i="1"/>
  <c r="P70" i="1"/>
  <c r="O70" i="1"/>
  <c r="R69" i="1"/>
  <c r="Q69" i="1"/>
  <c r="P69" i="1"/>
  <c r="O69" i="1"/>
  <c r="R68" i="1"/>
  <c r="Q68" i="1"/>
  <c r="P68" i="1"/>
  <c r="O68" i="1"/>
  <c r="R67" i="1"/>
  <c r="Q67" i="1"/>
  <c r="P67" i="1"/>
  <c r="O67" i="1"/>
  <c r="R66" i="1"/>
  <c r="Q66" i="1"/>
  <c r="P66" i="1"/>
  <c r="O66" i="1"/>
  <c r="R65" i="1"/>
  <c r="Q65" i="1"/>
  <c r="P65" i="1"/>
  <c r="O65" i="1"/>
  <c r="R64" i="1"/>
  <c r="Q64" i="1"/>
  <c r="P64" i="1"/>
  <c r="O64" i="1"/>
  <c r="R63" i="1"/>
  <c r="Q63" i="1"/>
  <c r="P63" i="1"/>
  <c r="O63" i="1"/>
  <c r="R62" i="1"/>
  <c r="Q62" i="1"/>
  <c r="P62" i="1"/>
  <c r="O62" i="1"/>
  <c r="R61" i="1"/>
  <c r="Q61" i="1"/>
  <c r="P61" i="1"/>
  <c r="O61" i="1"/>
  <c r="R60" i="1"/>
  <c r="Q60" i="1"/>
  <c r="P60" i="1"/>
  <c r="O60" i="1"/>
  <c r="R59" i="1"/>
  <c r="Q59" i="1"/>
  <c r="P59" i="1"/>
  <c r="O59" i="1"/>
  <c r="R58" i="1"/>
  <c r="Q58" i="1"/>
  <c r="P58" i="1"/>
  <c r="O58" i="1"/>
  <c r="R57" i="1"/>
  <c r="Q57" i="1"/>
  <c r="P57" i="1"/>
  <c r="O57" i="1"/>
  <c r="R56" i="1"/>
  <c r="Q56" i="1"/>
  <c r="P56" i="1"/>
  <c r="O56" i="1"/>
  <c r="R55" i="1"/>
  <c r="Q55" i="1"/>
  <c r="P55" i="1"/>
  <c r="O55" i="1"/>
  <c r="R54" i="1"/>
  <c r="Q54" i="1"/>
  <c r="P54" i="1"/>
  <c r="O54" i="1"/>
  <c r="R53" i="1"/>
  <c r="Q53" i="1"/>
  <c r="P53" i="1"/>
  <c r="O53" i="1"/>
  <c r="R52" i="1"/>
  <c r="Q52" i="1"/>
  <c r="P52" i="1"/>
  <c r="O52" i="1"/>
  <c r="R51" i="1"/>
  <c r="Q51" i="1"/>
  <c r="P51" i="1"/>
  <c r="O51" i="1"/>
  <c r="R50" i="1"/>
  <c r="Q50" i="1"/>
  <c r="P50" i="1"/>
  <c r="O50" i="1"/>
  <c r="R49" i="1"/>
  <c r="Q49" i="1"/>
  <c r="P49" i="1"/>
  <c r="O49" i="1"/>
  <c r="R48" i="1"/>
  <c r="Q48" i="1"/>
  <c r="P48" i="1"/>
  <c r="O48" i="1"/>
  <c r="R47" i="1"/>
  <c r="Q47" i="1"/>
  <c r="P47" i="1"/>
  <c r="O47" i="1"/>
  <c r="R46" i="1"/>
  <c r="Q46" i="1"/>
  <c r="P46" i="1"/>
  <c r="O46" i="1"/>
  <c r="R45" i="1"/>
  <c r="Q45" i="1"/>
  <c r="P45" i="1"/>
  <c r="O45" i="1"/>
  <c r="R44" i="1"/>
  <c r="Q44" i="1"/>
  <c r="P44" i="1"/>
  <c r="O44" i="1"/>
  <c r="R43" i="1"/>
  <c r="Q43" i="1"/>
  <c r="P43" i="1"/>
  <c r="O43" i="1"/>
  <c r="R42" i="1"/>
  <c r="Q42" i="1"/>
  <c r="P42" i="1"/>
  <c r="O42" i="1"/>
  <c r="R41" i="1"/>
  <c r="Q41" i="1"/>
  <c r="P41" i="1"/>
  <c r="O41" i="1"/>
  <c r="R40" i="1"/>
  <c r="Q40" i="1"/>
  <c r="P40" i="1"/>
  <c r="O40" i="1"/>
  <c r="R39" i="1"/>
  <c r="Q39" i="1"/>
  <c r="P39" i="1"/>
  <c r="O39" i="1"/>
  <c r="R38" i="1"/>
  <c r="Q38" i="1"/>
  <c r="P38" i="1"/>
  <c r="O38" i="1"/>
  <c r="R37" i="1"/>
  <c r="Q37" i="1"/>
  <c r="P37" i="1"/>
  <c r="O37" i="1"/>
  <c r="R36" i="1"/>
  <c r="Q36" i="1"/>
  <c r="P36" i="1"/>
  <c r="O36" i="1"/>
  <c r="R35" i="1"/>
  <c r="Q35" i="1"/>
  <c r="P35" i="1"/>
  <c r="O35" i="1"/>
  <c r="R34" i="1"/>
  <c r="Q34" i="1"/>
  <c r="P34" i="1"/>
  <c r="O34" i="1"/>
  <c r="R33" i="1"/>
  <c r="Q33" i="1"/>
  <c r="P33" i="1"/>
  <c r="O33" i="1"/>
  <c r="R32" i="1"/>
  <c r="Q32" i="1"/>
  <c r="P32" i="1"/>
  <c r="O32" i="1"/>
  <c r="R31" i="1"/>
  <c r="Q31" i="1"/>
  <c r="P31" i="1"/>
  <c r="O31" i="1"/>
  <c r="R30" i="1"/>
  <c r="Q30" i="1"/>
  <c r="P30" i="1"/>
  <c r="O30" i="1"/>
  <c r="R29" i="1"/>
  <c r="Q29" i="1"/>
  <c r="P29" i="1"/>
  <c r="O29" i="1"/>
  <c r="R28" i="1"/>
  <c r="Q28" i="1"/>
  <c r="P28" i="1"/>
  <c r="O28" i="1"/>
  <c r="R27" i="1"/>
  <c r="Q27" i="1"/>
  <c r="P27" i="1"/>
  <c r="O27" i="1"/>
  <c r="R26" i="1"/>
  <c r="Q26" i="1"/>
  <c r="P26" i="1"/>
  <c r="O26" i="1"/>
  <c r="R25" i="1"/>
  <c r="Q25" i="1"/>
  <c r="P25" i="1"/>
  <c r="O25" i="1"/>
  <c r="R24" i="1"/>
  <c r="Q24" i="1"/>
  <c r="P24" i="1"/>
  <c r="O24" i="1"/>
  <c r="R23" i="1"/>
  <c r="Q23" i="1"/>
  <c r="P23" i="1"/>
  <c r="O23" i="1"/>
  <c r="R22" i="1"/>
  <c r="Q22" i="1"/>
  <c r="P22" i="1"/>
  <c r="O22" i="1"/>
  <c r="R21" i="1"/>
  <c r="Q21" i="1"/>
  <c r="P21" i="1"/>
  <c r="O21" i="1"/>
  <c r="R20" i="1"/>
  <c r="Q20" i="1"/>
  <c r="P20" i="1"/>
  <c r="O20" i="1"/>
  <c r="R19" i="1"/>
  <c r="Q19" i="1"/>
  <c r="P19" i="1"/>
  <c r="O19" i="1"/>
  <c r="R18" i="1"/>
  <c r="Q18" i="1"/>
  <c r="P18" i="1"/>
  <c r="O18" i="1"/>
  <c r="R17" i="1"/>
  <c r="Q17" i="1"/>
  <c r="P17" i="1"/>
  <c r="O17" i="1"/>
  <c r="R16" i="1"/>
  <c r="Q16" i="1"/>
  <c r="P16" i="1"/>
  <c r="O16" i="1"/>
  <c r="R15" i="1"/>
  <c r="Q15" i="1"/>
  <c r="P15" i="1"/>
  <c r="O15" i="1"/>
  <c r="R14" i="1"/>
  <c r="Q14" i="1"/>
  <c r="P14" i="1"/>
  <c r="O14" i="1"/>
  <c r="R13" i="1"/>
  <c r="Q13" i="1"/>
  <c r="P13" i="1"/>
  <c r="O13" i="1"/>
  <c r="R12" i="1"/>
  <c r="Q12" i="1"/>
  <c r="P12" i="1"/>
  <c r="O12" i="1"/>
  <c r="R11" i="1"/>
  <c r="Q11" i="1"/>
  <c r="P11" i="1"/>
  <c r="O11" i="1"/>
  <c r="R10" i="1"/>
  <c r="Q10" i="1"/>
  <c r="P10" i="1"/>
  <c r="O10" i="1"/>
  <c r="R9" i="1"/>
  <c r="Q9" i="1"/>
  <c r="P9" i="1"/>
  <c r="O9" i="1"/>
  <c r="R8" i="1"/>
  <c r="Q8" i="1"/>
  <c r="P8" i="1"/>
  <c r="O8" i="1"/>
  <c r="R7" i="1"/>
  <c r="Q7" i="1"/>
  <c r="P7" i="1"/>
  <c r="O7" i="1"/>
  <c r="R6" i="1"/>
  <c r="Q6" i="1"/>
  <c r="P6" i="1"/>
  <c r="O6" i="1"/>
  <c r="R5" i="1"/>
  <c r="Q5" i="1"/>
  <c r="P5" i="1"/>
  <c r="O5" i="1"/>
  <c r="R4" i="1"/>
  <c r="Q4" i="1"/>
  <c r="P4" i="1"/>
  <c r="O4" i="1"/>
  <c r="R3" i="1"/>
  <c r="Q3" i="1"/>
  <c r="P3" i="1"/>
  <c r="O3" i="1"/>
  <c r="R2" i="1"/>
  <c r="Q2" i="1"/>
  <c r="P2" i="1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C37" i="15"/>
  <c r="D37" i="15"/>
  <c r="E37" i="15"/>
  <c r="F37" i="15"/>
  <c r="C38" i="15"/>
  <c r="D38" i="15"/>
  <c r="E38" i="15"/>
  <c r="F38" i="15"/>
  <c r="O13" i="6"/>
  <c r="H53" i="1"/>
  <c r="N53" i="1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Y37" i="15"/>
  <c r="Z37" i="15"/>
  <c r="AA37" i="15"/>
  <c r="AB37" i="15"/>
  <c r="AC37" i="15"/>
  <c r="AD37" i="15"/>
  <c r="AE37" i="15"/>
  <c r="AF37" i="15"/>
  <c r="AG37" i="15"/>
  <c r="AH37" i="15"/>
  <c r="AI37" i="15"/>
  <c r="AJ37" i="15"/>
  <c r="AK37" i="15"/>
  <c r="AL37" i="15"/>
  <c r="AM37" i="15"/>
  <c r="AN37" i="15"/>
  <c r="AO37" i="15"/>
  <c r="AP37" i="15"/>
  <c r="AQ37" i="15"/>
  <c r="AR37" i="15"/>
  <c r="AS37" i="15"/>
  <c r="AT37" i="15"/>
  <c r="AU37" i="15"/>
  <c r="AV37" i="15"/>
  <c r="AW37" i="15"/>
  <c r="AX37" i="15"/>
  <c r="AY37" i="15"/>
  <c r="AZ37" i="15"/>
  <c r="BA37" i="15"/>
  <c r="BB37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Z38" i="15"/>
  <c r="AA38" i="15"/>
  <c r="AB38" i="15"/>
  <c r="AC38" i="15"/>
  <c r="AD38" i="15"/>
  <c r="AE38" i="15"/>
  <c r="AF38" i="15"/>
  <c r="AG38" i="15"/>
  <c r="AH38" i="15"/>
  <c r="AI38" i="15"/>
  <c r="AJ38" i="15"/>
  <c r="AK38" i="15"/>
  <c r="AL38" i="15"/>
  <c r="AM38" i="15"/>
  <c r="AN38" i="15"/>
  <c r="AO38" i="15"/>
  <c r="AP38" i="15"/>
  <c r="AQ38" i="15"/>
  <c r="AR38" i="15"/>
  <c r="AS38" i="15"/>
  <c r="AT38" i="15"/>
  <c r="AU38" i="15"/>
  <c r="AV38" i="15"/>
  <c r="AW38" i="15"/>
  <c r="AX38" i="15"/>
  <c r="AY38" i="15"/>
  <c r="AZ38" i="15"/>
  <c r="BA38" i="15"/>
  <c r="BB38" i="15"/>
  <c r="N322" i="1"/>
  <c r="N321" i="1"/>
  <c r="N320" i="1"/>
  <c r="N318" i="1"/>
  <c r="N316" i="1"/>
  <c r="N314" i="1"/>
  <c r="G323" i="1"/>
  <c r="R323" i="1" s="1"/>
  <c r="F323" i="1"/>
  <c r="Q323" i="1" s="1"/>
  <c r="E323" i="1"/>
  <c r="P323" i="1" s="1"/>
  <c r="D323" i="1"/>
  <c r="O323" i="1" s="1"/>
  <c r="G322" i="1"/>
  <c r="R322" i="1" s="1"/>
  <c r="F322" i="1"/>
  <c r="Q322" i="1" s="1"/>
  <c r="E322" i="1"/>
  <c r="P322" i="1" s="1"/>
  <c r="D322" i="1"/>
  <c r="O322" i="1" s="1"/>
  <c r="G321" i="1"/>
  <c r="R321" i="1" s="1"/>
  <c r="F321" i="1"/>
  <c r="Q321" i="1" s="1"/>
  <c r="E321" i="1"/>
  <c r="P321" i="1" s="1"/>
  <c r="D321" i="1"/>
  <c r="O321" i="1" s="1"/>
  <c r="G320" i="1"/>
  <c r="R320" i="1" s="1"/>
  <c r="F320" i="1"/>
  <c r="Q320" i="1" s="1"/>
  <c r="E320" i="1"/>
  <c r="P320" i="1" s="1"/>
  <c r="D320" i="1"/>
  <c r="O320" i="1" s="1"/>
  <c r="G319" i="1"/>
  <c r="R319" i="1" s="1"/>
  <c r="F319" i="1"/>
  <c r="Q319" i="1" s="1"/>
  <c r="E319" i="1"/>
  <c r="P319" i="1" s="1"/>
  <c r="D319" i="1"/>
  <c r="O319" i="1" s="1"/>
  <c r="G318" i="1"/>
  <c r="R318" i="1" s="1"/>
  <c r="F318" i="1"/>
  <c r="Q318" i="1" s="1"/>
  <c r="E318" i="1"/>
  <c r="P318" i="1" s="1"/>
  <c r="D318" i="1"/>
  <c r="O318" i="1" s="1"/>
  <c r="G317" i="1"/>
  <c r="R317" i="1" s="1"/>
  <c r="F317" i="1"/>
  <c r="Q317" i="1" s="1"/>
  <c r="E317" i="1"/>
  <c r="P317" i="1" s="1"/>
  <c r="D317" i="1"/>
  <c r="O317" i="1" s="1"/>
  <c r="G316" i="1"/>
  <c r="R316" i="1" s="1"/>
  <c r="F316" i="1"/>
  <c r="Q316" i="1" s="1"/>
  <c r="E316" i="1"/>
  <c r="P316" i="1" s="1"/>
  <c r="D316" i="1"/>
  <c r="O316" i="1" s="1"/>
  <c r="G315" i="1"/>
  <c r="R315" i="1" s="1"/>
  <c r="F315" i="1"/>
  <c r="Q315" i="1" s="1"/>
  <c r="E315" i="1"/>
  <c r="P315" i="1" s="1"/>
  <c r="D315" i="1"/>
  <c r="O315" i="1" s="1"/>
  <c r="G314" i="1"/>
  <c r="R314" i="1" s="1"/>
  <c r="F314" i="1"/>
  <c r="Q314" i="1" s="1"/>
  <c r="E314" i="1"/>
  <c r="P314" i="1" s="1"/>
  <c r="D314" i="1"/>
  <c r="O314" i="1" s="1"/>
  <c r="N323" i="1"/>
  <c r="N319" i="1"/>
  <c r="N317" i="1"/>
  <c r="N315" i="1"/>
  <c r="N271" i="1"/>
  <c r="N270" i="1"/>
  <c r="N269" i="1"/>
  <c r="N268" i="1"/>
  <c r="N267" i="1"/>
  <c r="N266" i="1"/>
  <c r="N265" i="1"/>
  <c r="N264" i="1"/>
  <c r="N263" i="1"/>
  <c r="N262" i="1"/>
  <c r="H271" i="1"/>
  <c r="H270" i="1"/>
  <c r="H269" i="1"/>
  <c r="H268" i="1"/>
  <c r="H267" i="1"/>
  <c r="H266" i="1"/>
  <c r="H265" i="1"/>
  <c r="H264" i="1"/>
  <c r="H263" i="1"/>
  <c r="H262" i="1"/>
  <c r="N219" i="1"/>
  <c r="N218" i="1"/>
  <c r="N217" i="1"/>
  <c r="N216" i="1"/>
  <c r="N215" i="1"/>
  <c r="N214" i="1"/>
  <c r="N213" i="1"/>
  <c r="N212" i="1"/>
  <c r="N211" i="1"/>
  <c r="N210" i="1"/>
  <c r="H219" i="1"/>
  <c r="H218" i="1"/>
  <c r="H217" i="1"/>
  <c r="H216" i="1"/>
  <c r="H215" i="1"/>
  <c r="H214" i="1"/>
  <c r="H213" i="1"/>
  <c r="H212" i="1"/>
  <c r="H211" i="1"/>
  <c r="H210" i="1"/>
  <c r="N167" i="1"/>
  <c r="N166" i="1"/>
  <c r="N165" i="1"/>
  <c r="N164" i="1"/>
  <c r="N163" i="1"/>
  <c r="N162" i="1"/>
  <c r="N161" i="1"/>
  <c r="N160" i="1"/>
  <c r="N159" i="1"/>
  <c r="N158" i="1"/>
  <c r="H167" i="1"/>
  <c r="H166" i="1"/>
  <c r="H165" i="1"/>
  <c r="H164" i="1"/>
  <c r="H163" i="1"/>
  <c r="H162" i="1"/>
  <c r="H161" i="1"/>
  <c r="H160" i="1"/>
  <c r="H159" i="1"/>
  <c r="H158" i="1"/>
  <c r="N115" i="1"/>
  <c r="N114" i="1"/>
  <c r="N113" i="1"/>
  <c r="N112" i="1"/>
  <c r="N111" i="1"/>
  <c r="N110" i="1"/>
  <c r="N109" i="1"/>
  <c r="N108" i="1"/>
  <c r="N107" i="1"/>
  <c r="N106" i="1"/>
  <c r="H115" i="1"/>
  <c r="H114" i="1"/>
  <c r="H113" i="1"/>
  <c r="H112" i="1"/>
  <c r="H111" i="1"/>
  <c r="H110" i="1"/>
  <c r="H109" i="1"/>
  <c r="H108" i="1"/>
  <c r="H107" i="1"/>
  <c r="H106" i="1"/>
  <c r="N63" i="1"/>
  <c r="N62" i="1"/>
  <c r="N61" i="1"/>
  <c r="N60" i="1"/>
  <c r="N59" i="1"/>
  <c r="N58" i="1"/>
  <c r="N57" i="1"/>
  <c r="N56" i="1"/>
  <c r="N55" i="1"/>
  <c r="N54" i="1"/>
  <c r="H63" i="1"/>
  <c r="H62" i="1"/>
  <c r="H61" i="1"/>
  <c r="H60" i="1"/>
  <c r="H59" i="1"/>
  <c r="H58" i="1"/>
  <c r="H57" i="1"/>
  <c r="H56" i="1"/>
  <c r="H55" i="1"/>
  <c r="H54" i="1"/>
  <c r="N11" i="1"/>
  <c r="N10" i="1"/>
  <c r="N9" i="1"/>
  <c r="N8" i="1"/>
  <c r="N7" i="1"/>
  <c r="N6" i="1"/>
  <c r="N5" i="1"/>
  <c r="N4" i="1"/>
  <c r="N3" i="1"/>
  <c r="N2" i="1"/>
  <c r="H11" i="1"/>
  <c r="H10" i="1"/>
  <c r="H9" i="1"/>
  <c r="H8" i="1"/>
  <c r="H7" i="1"/>
  <c r="H6" i="1"/>
  <c r="H5" i="1"/>
  <c r="H4" i="1"/>
  <c r="H3" i="1"/>
  <c r="H2" i="1"/>
  <c r="G276" i="6"/>
  <c r="T276" i="6" s="1"/>
  <c r="F276" i="6"/>
  <c r="S276" i="6" s="1"/>
  <c r="E276" i="6"/>
  <c r="R276" i="6" s="1"/>
  <c r="D276" i="6"/>
  <c r="Q276" i="6" s="1"/>
  <c r="G275" i="6"/>
  <c r="T275" i="6" s="1"/>
  <c r="F275" i="6"/>
  <c r="S275" i="6" s="1"/>
  <c r="E275" i="6"/>
  <c r="R275" i="6" s="1"/>
  <c r="D275" i="6"/>
  <c r="Q275" i="6" s="1"/>
  <c r="G274" i="6"/>
  <c r="T274" i="6" s="1"/>
  <c r="F274" i="6"/>
  <c r="S274" i="6" s="1"/>
  <c r="E274" i="6"/>
  <c r="R274" i="6" s="1"/>
  <c r="D274" i="6"/>
  <c r="Q274" i="6" s="1"/>
  <c r="G273" i="6"/>
  <c r="T273" i="6" s="1"/>
  <c r="F273" i="6"/>
  <c r="S273" i="6" s="1"/>
  <c r="E273" i="6"/>
  <c r="R273" i="6" s="1"/>
  <c r="D273" i="6"/>
  <c r="Q273" i="6" s="1"/>
  <c r="G272" i="6"/>
  <c r="T272" i="6" s="1"/>
  <c r="F272" i="6"/>
  <c r="S272" i="6" s="1"/>
  <c r="E272" i="6"/>
  <c r="R272" i="6" s="1"/>
  <c r="D272" i="6"/>
  <c r="Q272" i="6" s="1"/>
  <c r="G271" i="6"/>
  <c r="T271" i="6" s="1"/>
  <c r="F271" i="6"/>
  <c r="S271" i="6" s="1"/>
  <c r="E271" i="6"/>
  <c r="R271" i="6" s="1"/>
  <c r="D271" i="6"/>
  <c r="Q271" i="6" s="1"/>
  <c r="G270" i="6"/>
  <c r="T270" i="6" s="1"/>
  <c r="F270" i="6"/>
  <c r="S270" i="6" s="1"/>
  <c r="E270" i="6"/>
  <c r="R270" i="6" s="1"/>
  <c r="D270" i="6"/>
  <c r="Q270" i="6" s="1"/>
  <c r="G269" i="6"/>
  <c r="T269" i="6" s="1"/>
  <c r="F269" i="6"/>
  <c r="S269" i="6" s="1"/>
  <c r="E269" i="6"/>
  <c r="R269" i="6" s="1"/>
  <c r="D269" i="6"/>
  <c r="Q269" i="6" s="1"/>
  <c r="G268" i="6"/>
  <c r="T268" i="6" s="1"/>
  <c r="F268" i="6"/>
  <c r="S268" i="6" s="1"/>
  <c r="E268" i="6"/>
  <c r="R268" i="6" s="1"/>
  <c r="D268" i="6"/>
  <c r="Q268" i="6" s="1"/>
  <c r="G267" i="6"/>
  <c r="T267" i="6" s="1"/>
  <c r="F267" i="6"/>
  <c r="S267" i="6" s="1"/>
  <c r="E267" i="6"/>
  <c r="R267" i="6" s="1"/>
  <c r="D267" i="6"/>
  <c r="Q267" i="6" s="1"/>
  <c r="O64" i="6"/>
  <c r="H64" i="6"/>
  <c r="O63" i="6"/>
  <c r="H63" i="6"/>
  <c r="O62" i="6"/>
  <c r="H62" i="6"/>
  <c r="O61" i="6"/>
  <c r="H61" i="6"/>
  <c r="O60" i="6"/>
  <c r="H60" i="6"/>
  <c r="O59" i="6"/>
  <c r="H59" i="6"/>
  <c r="O58" i="6"/>
  <c r="H58" i="6"/>
  <c r="O57" i="6"/>
  <c r="H57" i="6"/>
  <c r="O56" i="6"/>
  <c r="H56" i="6"/>
  <c r="O55" i="6"/>
  <c r="H55" i="6"/>
  <c r="H214" i="6"/>
  <c r="O214" i="6"/>
  <c r="H215" i="6"/>
  <c r="O215" i="6"/>
  <c r="H216" i="6"/>
  <c r="O216" i="6"/>
  <c r="H217" i="6"/>
  <c r="O217" i="6"/>
  <c r="H218" i="6"/>
  <c r="O218" i="6"/>
  <c r="H219" i="6"/>
  <c r="O219" i="6"/>
  <c r="H220" i="6"/>
  <c r="O220" i="6"/>
  <c r="H221" i="6"/>
  <c r="O221" i="6"/>
  <c r="H222" i="6"/>
  <c r="O222" i="6"/>
  <c r="H223" i="6"/>
  <c r="O223" i="6"/>
  <c r="H161" i="6"/>
  <c r="O161" i="6"/>
  <c r="H162" i="6"/>
  <c r="O162" i="6"/>
  <c r="H163" i="6"/>
  <c r="H322" i="6" s="1"/>
  <c r="I322" i="6" s="1"/>
  <c r="O163" i="6"/>
  <c r="O322" i="6" s="1"/>
  <c r="H164" i="6"/>
  <c r="H323" i="6" s="1"/>
  <c r="I323" i="6" s="1"/>
  <c r="O164" i="6"/>
  <c r="H165" i="6"/>
  <c r="O165" i="6"/>
  <c r="H166" i="6"/>
  <c r="O166" i="6"/>
  <c r="O325" i="6" s="1"/>
  <c r="H167" i="6"/>
  <c r="H326" i="6" s="1"/>
  <c r="I326" i="6" s="1"/>
  <c r="O167" i="6"/>
  <c r="O326" i="6" s="1"/>
  <c r="H168" i="6"/>
  <c r="H327" i="6" s="1"/>
  <c r="I327" i="6" s="1"/>
  <c r="O168" i="6"/>
  <c r="H169" i="6"/>
  <c r="O169" i="6"/>
  <c r="H170" i="6"/>
  <c r="O170" i="6"/>
  <c r="O329" i="6" s="1"/>
  <c r="H108" i="6"/>
  <c r="O108" i="6"/>
  <c r="H109" i="6"/>
  <c r="O109" i="6"/>
  <c r="H110" i="6"/>
  <c r="O110" i="6"/>
  <c r="H111" i="6"/>
  <c r="O111" i="6"/>
  <c r="H112" i="6"/>
  <c r="O112" i="6"/>
  <c r="H113" i="6"/>
  <c r="O113" i="6"/>
  <c r="H114" i="6"/>
  <c r="O114" i="6"/>
  <c r="H115" i="6"/>
  <c r="O115" i="6"/>
  <c r="H116" i="6"/>
  <c r="O116" i="6"/>
  <c r="H117" i="6"/>
  <c r="O117" i="6"/>
  <c r="H2" i="6"/>
  <c r="O2" i="6"/>
  <c r="H3" i="6"/>
  <c r="O3" i="6"/>
  <c r="H4" i="6"/>
  <c r="O4" i="6"/>
  <c r="H5" i="6"/>
  <c r="O5" i="6"/>
  <c r="H6" i="6"/>
  <c r="O6" i="6"/>
  <c r="H7" i="6"/>
  <c r="O7" i="6"/>
  <c r="H8" i="6"/>
  <c r="O8" i="6"/>
  <c r="H9" i="6"/>
  <c r="O9" i="6"/>
  <c r="H10" i="6"/>
  <c r="O10" i="6"/>
  <c r="H11" i="6"/>
  <c r="O11" i="6"/>
  <c r="G318" i="6"/>
  <c r="T318" i="6" s="1"/>
  <c r="F318" i="6"/>
  <c r="S318" i="6" s="1"/>
  <c r="E318" i="6"/>
  <c r="R318" i="6" s="1"/>
  <c r="D318" i="6"/>
  <c r="Q318" i="6" s="1"/>
  <c r="G317" i="6"/>
  <c r="T317" i="6" s="1"/>
  <c r="F317" i="6"/>
  <c r="S317" i="6" s="1"/>
  <c r="E317" i="6"/>
  <c r="R317" i="6" s="1"/>
  <c r="D317" i="6"/>
  <c r="Q317" i="6" s="1"/>
  <c r="G316" i="6"/>
  <c r="T316" i="6" s="1"/>
  <c r="F316" i="6"/>
  <c r="S316" i="6" s="1"/>
  <c r="E316" i="6"/>
  <c r="R316" i="6" s="1"/>
  <c r="D316" i="6"/>
  <c r="Q316" i="6" s="1"/>
  <c r="G315" i="6"/>
  <c r="T315" i="6" s="1"/>
  <c r="F315" i="6"/>
  <c r="S315" i="6" s="1"/>
  <c r="E315" i="6"/>
  <c r="R315" i="6" s="1"/>
  <c r="D315" i="6"/>
  <c r="Q315" i="6" s="1"/>
  <c r="G314" i="6"/>
  <c r="T314" i="6" s="1"/>
  <c r="F314" i="6"/>
  <c r="S314" i="6" s="1"/>
  <c r="E314" i="6"/>
  <c r="R314" i="6" s="1"/>
  <c r="D314" i="6"/>
  <c r="Q314" i="6" s="1"/>
  <c r="G313" i="6"/>
  <c r="T313" i="6" s="1"/>
  <c r="F313" i="6"/>
  <c r="S313" i="6" s="1"/>
  <c r="E313" i="6"/>
  <c r="R313" i="6" s="1"/>
  <c r="D313" i="6"/>
  <c r="Q313" i="6" s="1"/>
  <c r="G312" i="6"/>
  <c r="T312" i="6" s="1"/>
  <c r="F312" i="6"/>
  <c r="S312" i="6" s="1"/>
  <c r="E312" i="6"/>
  <c r="R312" i="6" s="1"/>
  <c r="D312" i="6"/>
  <c r="Q312" i="6" s="1"/>
  <c r="G311" i="6"/>
  <c r="T311" i="6" s="1"/>
  <c r="F311" i="6"/>
  <c r="S311" i="6" s="1"/>
  <c r="E311" i="6"/>
  <c r="R311" i="6" s="1"/>
  <c r="D311" i="6"/>
  <c r="Q311" i="6" s="1"/>
  <c r="G310" i="6"/>
  <c r="T310" i="6" s="1"/>
  <c r="F310" i="6"/>
  <c r="S310" i="6" s="1"/>
  <c r="E310" i="6"/>
  <c r="R310" i="6" s="1"/>
  <c r="D310" i="6"/>
  <c r="Q310" i="6" s="1"/>
  <c r="G309" i="6"/>
  <c r="T309" i="6" s="1"/>
  <c r="F309" i="6"/>
  <c r="S309" i="6" s="1"/>
  <c r="E309" i="6"/>
  <c r="R309" i="6" s="1"/>
  <c r="D309" i="6"/>
  <c r="Q309" i="6" s="1"/>
  <c r="G308" i="6"/>
  <c r="T308" i="6" s="1"/>
  <c r="F308" i="6"/>
  <c r="S308" i="6" s="1"/>
  <c r="E308" i="6"/>
  <c r="R308" i="6" s="1"/>
  <c r="D308" i="6"/>
  <c r="Q308" i="6" s="1"/>
  <c r="G307" i="6"/>
  <c r="T307" i="6" s="1"/>
  <c r="F307" i="6"/>
  <c r="S307" i="6" s="1"/>
  <c r="E307" i="6"/>
  <c r="R307" i="6" s="1"/>
  <c r="D307" i="6"/>
  <c r="Q307" i="6" s="1"/>
  <c r="G306" i="6"/>
  <c r="T306" i="6" s="1"/>
  <c r="F306" i="6"/>
  <c r="S306" i="6" s="1"/>
  <c r="E306" i="6"/>
  <c r="R306" i="6" s="1"/>
  <c r="D306" i="6"/>
  <c r="Q306" i="6" s="1"/>
  <c r="G305" i="6"/>
  <c r="T305" i="6" s="1"/>
  <c r="F305" i="6"/>
  <c r="S305" i="6" s="1"/>
  <c r="E305" i="6"/>
  <c r="R305" i="6" s="1"/>
  <c r="D305" i="6"/>
  <c r="Q305" i="6" s="1"/>
  <c r="G304" i="6"/>
  <c r="T304" i="6" s="1"/>
  <c r="F304" i="6"/>
  <c r="S304" i="6" s="1"/>
  <c r="E304" i="6"/>
  <c r="R304" i="6" s="1"/>
  <c r="D304" i="6"/>
  <c r="Q304" i="6" s="1"/>
  <c r="G303" i="6"/>
  <c r="T303" i="6" s="1"/>
  <c r="F303" i="6"/>
  <c r="S303" i="6" s="1"/>
  <c r="E303" i="6"/>
  <c r="R303" i="6" s="1"/>
  <c r="D303" i="6"/>
  <c r="Q303" i="6" s="1"/>
  <c r="G302" i="6"/>
  <c r="T302" i="6" s="1"/>
  <c r="F302" i="6"/>
  <c r="S302" i="6" s="1"/>
  <c r="E302" i="6"/>
  <c r="R302" i="6" s="1"/>
  <c r="D302" i="6"/>
  <c r="Q302" i="6" s="1"/>
  <c r="G301" i="6"/>
  <c r="T301" i="6" s="1"/>
  <c r="F301" i="6"/>
  <c r="S301" i="6" s="1"/>
  <c r="E301" i="6"/>
  <c r="R301" i="6" s="1"/>
  <c r="D301" i="6"/>
  <c r="Q301" i="6" s="1"/>
  <c r="G300" i="6"/>
  <c r="T300" i="6" s="1"/>
  <c r="F300" i="6"/>
  <c r="S300" i="6" s="1"/>
  <c r="E300" i="6"/>
  <c r="R300" i="6" s="1"/>
  <c r="D300" i="6"/>
  <c r="Q300" i="6" s="1"/>
  <c r="G299" i="6"/>
  <c r="T299" i="6" s="1"/>
  <c r="F299" i="6"/>
  <c r="S299" i="6" s="1"/>
  <c r="E299" i="6"/>
  <c r="R299" i="6" s="1"/>
  <c r="D299" i="6"/>
  <c r="Q299" i="6" s="1"/>
  <c r="G298" i="6"/>
  <c r="T298" i="6" s="1"/>
  <c r="F298" i="6"/>
  <c r="S298" i="6" s="1"/>
  <c r="E298" i="6"/>
  <c r="R298" i="6" s="1"/>
  <c r="D298" i="6"/>
  <c r="Q298" i="6" s="1"/>
  <c r="G297" i="6"/>
  <c r="T297" i="6" s="1"/>
  <c r="F297" i="6"/>
  <c r="S297" i="6" s="1"/>
  <c r="E297" i="6"/>
  <c r="R297" i="6" s="1"/>
  <c r="D297" i="6"/>
  <c r="Q297" i="6" s="1"/>
  <c r="G296" i="6"/>
  <c r="T296" i="6" s="1"/>
  <c r="F296" i="6"/>
  <c r="S296" i="6" s="1"/>
  <c r="E296" i="6"/>
  <c r="R296" i="6" s="1"/>
  <c r="D296" i="6"/>
  <c r="Q296" i="6" s="1"/>
  <c r="G295" i="6"/>
  <c r="T295" i="6" s="1"/>
  <c r="F295" i="6"/>
  <c r="S295" i="6" s="1"/>
  <c r="E295" i="6"/>
  <c r="R295" i="6" s="1"/>
  <c r="D295" i="6"/>
  <c r="Q295" i="6" s="1"/>
  <c r="G294" i="6"/>
  <c r="T294" i="6" s="1"/>
  <c r="F294" i="6"/>
  <c r="S294" i="6" s="1"/>
  <c r="E294" i="6"/>
  <c r="R294" i="6" s="1"/>
  <c r="D294" i="6"/>
  <c r="Q294" i="6" s="1"/>
  <c r="G293" i="6"/>
  <c r="T293" i="6" s="1"/>
  <c r="F293" i="6"/>
  <c r="S293" i="6" s="1"/>
  <c r="E293" i="6"/>
  <c r="R293" i="6" s="1"/>
  <c r="D293" i="6"/>
  <c r="Q293" i="6" s="1"/>
  <c r="G292" i="6"/>
  <c r="T292" i="6" s="1"/>
  <c r="F292" i="6"/>
  <c r="S292" i="6" s="1"/>
  <c r="E292" i="6"/>
  <c r="R292" i="6" s="1"/>
  <c r="D292" i="6"/>
  <c r="Q292" i="6" s="1"/>
  <c r="G291" i="6"/>
  <c r="T291" i="6" s="1"/>
  <c r="F291" i="6"/>
  <c r="S291" i="6" s="1"/>
  <c r="E291" i="6"/>
  <c r="R291" i="6" s="1"/>
  <c r="D291" i="6"/>
  <c r="Q291" i="6" s="1"/>
  <c r="G290" i="6"/>
  <c r="T290" i="6" s="1"/>
  <c r="F290" i="6"/>
  <c r="S290" i="6" s="1"/>
  <c r="E290" i="6"/>
  <c r="R290" i="6" s="1"/>
  <c r="D290" i="6"/>
  <c r="Q290" i="6" s="1"/>
  <c r="G289" i="6"/>
  <c r="T289" i="6" s="1"/>
  <c r="F289" i="6"/>
  <c r="S289" i="6" s="1"/>
  <c r="E289" i="6"/>
  <c r="R289" i="6" s="1"/>
  <c r="D289" i="6"/>
  <c r="Q289" i="6" s="1"/>
  <c r="G288" i="6"/>
  <c r="T288" i="6" s="1"/>
  <c r="F288" i="6"/>
  <c r="S288" i="6" s="1"/>
  <c r="E288" i="6"/>
  <c r="R288" i="6" s="1"/>
  <c r="D288" i="6"/>
  <c r="Q288" i="6" s="1"/>
  <c r="G287" i="6"/>
  <c r="T287" i="6" s="1"/>
  <c r="F287" i="6"/>
  <c r="S287" i="6" s="1"/>
  <c r="E287" i="6"/>
  <c r="R287" i="6" s="1"/>
  <c r="D287" i="6"/>
  <c r="Q287" i="6" s="1"/>
  <c r="G286" i="6"/>
  <c r="T286" i="6" s="1"/>
  <c r="F286" i="6"/>
  <c r="S286" i="6" s="1"/>
  <c r="E286" i="6"/>
  <c r="R286" i="6" s="1"/>
  <c r="D286" i="6"/>
  <c r="Q286" i="6" s="1"/>
  <c r="G285" i="6"/>
  <c r="T285" i="6" s="1"/>
  <c r="F285" i="6"/>
  <c r="S285" i="6" s="1"/>
  <c r="E285" i="6"/>
  <c r="R285" i="6" s="1"/>
  <c r="D285" i="6"/>
  <c r="Q285" i="6" s="1"/>
  <c r="G284" i="6"/>
  <c r="T284" i="6" s="1"/>
  <c r="F284" i="6"/>
  <c r="S284" i="6" s="1"/>
  <c r="E284" i="6"/>
  <c r="R284" i="6" s="1"/>
  <c r="D284" i="6"/>
  <c r="Q284" i="6" s="1"/>
  <c r="G283" i="6"/>
  <c r="T283" i="6" s="1"/>
  <c r="F283" i="6"/>
  <c r="S283" i="6" s="1"/>
  <c r="E283" i="6"/>
  <c r="R283" i="6" s="1"/>
  <c r="D283" i="6"/>
  <c r="Q283" i="6" s="1"/>
  <c r="G282" i="6"/>
  <c r="T282" i="6" s="1"/>
  <c r="F282" i="6"/>
  <c r="S282" i="6" s="1"/>
  <c r="E282" i="6"/>
  <c r="R282" i="6" s="1"/>
  <c r="D282" i="6"/>
  <c r="Q282" i="6" s="1"/>
  <c r="G281" i="6"/>
  <c r="T281" i="6" s="1"/>
  <c r="F281" i="6"/>
  <c r="S281" i="6" s="1"/>
  <c r="E281" i="6"/>
  <c r="R281" i="6" s="1"/>
  <c r="D281" i="6"/>
  <c r="Q281" i="6" s="1"/>
  <c r="G280" i="6"/>
  <c r="T280" i="6" s="1"/>
  <c r="F280" i="6"/>
  <c r="S280" i="6" s="1"/>
  <c r="E280" i="6"/>
  <c r="R280" i="6" s="1"/>
  <c r="D280" i="6"/>
  <c r="Q280" i="6" s="1"/>
  <c r="G279" i="6"/>
  <c r="T279" i="6" s="1"/>
  <c r="F279" i="6"/>
  <c r="S279" i="6" s="1"/>
  <c r="E279" i="6"/>
  <c r="R279" i="6" s="1"/>
  <c r="D279" i="6"/>
  <c r="Q279" i="6" s="1"/>
  <c r="G278" i="6"/>
  <c r="T278" i="6" s="1"/>
  <c r="F278" i="6"/>
  <c r="S278" i="6" s="1"/>
  <c r="E278" i="6"/>
  <c r="R278" i="6" s="1"/>
  <c r="D278" i="6"/>
  <c r="Q278" i="6" s="1"/>
  <c r="G277" i="6"/>
  <c r="T277" i="6" s="1"/>
  <c r="F277" i="6"/>
  <c r="S277" i="6" s="1"/>
  <c r="E277" i="6"/>
  <c r="R277" i="6" s="1"/>
  <c r="D277" i="6"/>
  <c r="Q277" i="6" s="1"/>
  <c r="O106" i="6"/>
  <c r="H106" i="6"/>
  <c r="O105" i="6"/>
  <c r="H105" i="6"/>
  <c r="O104" i="6"/>
  <c r="H104" i="6"/>
  <c r="O103" i="6"/>
  <c r="H103" i="6"/>
  <c r="O102" i="6"/>
  <c r="H102" i="6"/>
  <c r="O101" i="6"/>
  <c r="H101" i="6"/>
  <c r="O100" i="6"/>
  <c r="H100" i="6"/>
  <c r="O99" i="6"/>
  <c r="H99" i="6"/>
  <c r="O98" i="6"/>
  <c r="H98" i="6"/>
  <c r="O97" i="6"/>
  <c r="H97" i="6"/>
  <c r="O96" i="6"/>
  <c r="H96" i="6"/>
  <c r="O95" i="6"/>
  <c r="H95" i="6"/>
  <c r="O94" i="6"/>
  <c r="H94" i="6"/>
  <c r="O93" i="6"/>
  <c r="H93" i="6"/>
  <c r="O92" i="6"/>
  <c r="H92" i="6"/>
  <c r="O91" i="6"/>
  <c r="H91" i="6"/>
  <c r="O90" i="6"/>
  <c r="H90" i="6"/>
  <c r="O89" i="6"/>
  <c r="H89" i="6"/>
  <c r="O88" i="6"/>
  <c r="H88" i="6"/>
  <c r="O87" i="6"/>
  <c r="H87" i="6"/>
  <c r="O86" i="6"/>
  <c r="H86" i="6"/>
  <c r="O85" i="6"/>
  <c r="H85" i="6"/>
  <c r="O84" i="6"/>
  <c r="H84" i="6"/>
  <c r="O83" i="6"/>
  <c r="H83" i="6"/>
  <c r="O82" i="6"/>
  <c r="H82" i="6"/>
  <c r="O81" i="6"/>
  <c r="H81" i="6"/>
  <c r="O80" i="6"/>
  <c r="H80" i="6"/>
  <c r="O79" i="6"/>
  <c r="H79" i="6"/>
  <c r="O78" i="6"/>
  <c r="H78" i="6"/>
  <c r="O77" i="6"/>
  <c r="H77" i="6"/>
  <c r="O76" i="6"/>
  <c r="H76" i="6"/>
  <c r="O75" i="6"/>
  <c r="H75" i="6"/>
  <c r="O74" i="6"/>
  <c r="H74" i="6"/>
  <c r="O73" i="6"/>
  <c r="H73" i="6"/>
  <c r="O72" i="6"/>
  <c r="H72" i="6"/>
  <c r="O71" i="6"/>
  <c r="H71" i="6"/>
  <c r="O70" i="6"/>
  <c r="H70" i="6"/>
  <c r="O69" i="6"/>
  <c r="H69" i="6"/>
  <c r="O68" i="6"/>
  <c r="H68" i="6"/>
  <c r="O67" i="6"/>
  <c r="H67" i="6"/>
  <c r="O66" i="6"/>
  <c r="H66" i="6"/>
  <c r="O65" i="6"/>
  <c r="H65" i="6"/>
  <c r="O159" i="6"/>
  <c r="H159" i="6"/>
  <c r="O158" i="6"/>
  <c r="H158" i="6"/>
  <c r="O157" i="6"/>
  <c r="H157" i="6"/>
  <c r="O156" i="6"/>
  <c r="H156" i="6"/>
  <c r="O155" i="6"/>
  <c r="H155" i="6"/>
  <c r="O154" i="6"/>
  <c r="H154" i="6"/>
  <c r="O153" i="6"/>
  <c r="H153" i="6"/>
  <c r="O152" i="6"/>
  <c r="H152" i="6"/>
  <c r="O151" i="6"/>
  <c r="H151" i="6"/>
  <c r="O150" i="6"/>
  <c r="H150" i="6"/>
  <c r="O149" i="6"/>
  <c r="H149" i="6"/>
  <c r="O148" i="6"/>
  <c r="H148" i="6"/>
  <c r="O147" i="6"/>
  <c r="H147" i="6"/>
  <c r="O146" i="6"/>
  <c r="H146" i="6"/>
  <c r="O145" i="6"/>
  <c r="H145" i="6"/>
  <c r="O144" i="6"/>
  <c r="H144" i="6"/>
  <c r="O143" i="6"/>
  <c r="H143" i="6"/>
  <c r="O142" i="6"/>
  <c r="H142" i="6"/>
  <c r="O141" i="6"/>
  <c r="H141" i="6"/>
  <c r="O140" i="6"/>
  <c r="H140" i="6"/>
  <c r="O139" i="6"/>
  <c r="H139" i="6"/>
  <c r="O138" i="6"/>
  <c r="H138" i="6"/>
  <c r="O137" i="6"/>
  <c r="H137" i="6"/>
  <c r="O136" i="6"/>
  <c r="H136" i="6"/>
  <c r="O135" i="6"/>
  <c r="H135" i="6"/>
  <c r="O134" i="6"/>
  <c r="H134" i="6"/>
  <c r="O133" i="6"/>
  <c r="H133" i="6"/>
  <c r="O132" i="6"/>
  <c r="H132" i="6"/>
  <c r="O131" i="6"/>
  <c r="H131" i="6"/>
  <c r="O130" i="6"/>
  <c r="H130" i="6"/>
  <c r="O129" i="6"/>
  <c r="H129" i="6"/>
  <c r="O128" i="6"/>
  <c r="H128" i="6"/>
  <c r="O127" i="6"/>
  <c r="H127" i="6"/>
  <c r="O126" i="6"/>
  <c r="H126" i="6"/>
  <c r="O125" i="6"/>
  <c r="H125" i="6"/>
  <c r="O124" i="6"/>
  <c r="H124" i="6"/>
  <c r="O123" i="6"/>
  <c r="H123" i="6"/>
  <c r="O122" i="6"/>
  <c r="H122" i="6"/>
  <c r="O121" i="6"/>
  <c r="H121" i="6"/>
  <c r="O120" i="6"/>
  <c r="H120" i="6"/>
  <c r="O119" i="6"/>
  <c r="H119" i="6"/>
  <c r="O118" i="6"/>
  <c r="H118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2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O212" i="6"/>
  <c r="O371" i="6" s="1"/>
  <c r="H212" i="6"/>
  <c r="H371" i="6" s="1"/>
  <c r="I371" i="6" s="1"/>
  <c r="O211" i="6"/>
  <c r="H211" i="6"/>
  <c r="O210" i="6"/>
  <c r="H210" i="6"/>
  <c r="H369" i="6" s="1"/>
  <c r="I369" i="6" s="1"/>
  <c r="O209" i="6"/>
  <c r="H209" i="6"/>
  <c r="H368" i="6" s="1"/>
  <c r="I368" i="6" s="1"/>
  <c r="O208" i="6"/>
  <c r="H208" i="6"/>
  <c r="O207" i="6"/>
  <c r="H207" i="6"/>
  <c r="H366" i="6" s="1"/>
  <c r="I366" i="6" s="1"/>
  <c r="O206" i="6"/>
  <c r="O365" i="6" s="1"/>
  <c r="H206" i="6"/>
  <c r="O205" i="6"/>
  <c r="O364" i="6" s="1"/>
  <c r="H205" i="6"/>
  <c r="O204" i="6"/>
  <c r="O363" i="6" s="1"/>
  <c r="H204" i="6"/>
  <c r="H363" i="6" s="1"/>
  <c r="I363" i="6" s="1"/>
  <c r="O203" i="6"/>
  <c r="H203" i="6"/>
  <c r="H362" i="6" s="1"/>
  <c r="I362" i="6" s="1"/>
  <c r="O202" i="6"/>
  <c r="H202" i="6"/>
  <c r="H361" i="6" s="1"/>
  <c r="I361" i="6" s="1"/>
  <c r="O201" i="6"/>
  <c r="H201" i="6"/>
  <c r="H360" i="6" s="1"/>
  <c r="I360" i="6" s="1"/>
  <c r="O200" i="6"/>
  <c r="H200" i="6"/>
  <c r="O199" i="6"/>
  <c r="H199" i="6"/>
  <c r="H358" i="6" s="1"/>
  <c r="I358" i="6" s="1"/>
  <c r="O198" i="6"/>
  <c r="O357" i="6" s="1"/>
  <c r="H198" i="6"/>
  <c r="O197" i="6"/>
  <c r="O356" i="6" s="1"/>
  <c r="H197" i="6"/>
  <c r="O196" i="6"/>
  <c r="O355" i="6" s="1"/>
  <c r="H196" i="6"/>
  <c r="H355" i="6" s="1"/>
  <c r="I355" i="6" s="1"/>
  <c r="O195" i="6"/>
  <c r="O354" i="6" s="1"/>
  <c r="H195" i="6"/>
  <c r="H354" i="6" s="1"/>
  <c r="I354" i="6" s="1"/>
  <c r="O194" i="6"/>
  <c r="H194" i="6"/>
  <c r="H353" i="6" s="1"/>
  <c r="I353" i="6" s="1"/>
  <c r="O193" i="6"/>
  <c r="H193" i="6"/>
  <c r="H352" i="6" s="1"/>
  <c r="I352" i="6" s="1"/>
  <c r="O192" i="6"/>
  <c r="H192" i="6"/>
  <c r="O191" i="6"/>
  <c r="H191" i="6"/>
  <c r="H350" i="6" s="1"/>
  <c r="I350" i="6" s="1"/>
  <c r="O190" i="6"/>
  <c r="O349" i="6" s="1"/>
  <c r="H190" i="6"/>
  <c r="O189" i="6"/>
  <c r="O348" i="6" s="1"/>
  <c r="H189" i="6"/>
  <c r="O188" i="6"/>
  <c r="O347" i="6" s="1"/>
  <c r="H188" i="6"/>
  <c r="H347" i="6" s="1"/>
  <c r="I347" i="6" s="1"/>
  <c r="O187" i="6"/>
  <c r="O346" i="6" s="1"/>
  <c r="H187" i="6"/>
  <c r="H346" i="6" s="1"/>
  <c r="I346" i="6" s="1"/>
  <c r="O186" i="6"/>
  <c r="H186" i="6"/>
  <c r="H345" i="6" s="1"/>
  <c r="I345" i="6" s="1"/>
  <c r="O185" i="6"/>
  <c r="H185" i="6"/>
  <c r="H344" i="6" s="1"/>
  <c r="I344" i="6" s="1"/>
  <c r="O184" i="6"/>
  <c r="H184" i="6"/>
  <c r="O183" i="6"/>
  <c r="H183" i="6"/>
  <c r="H342" i="6" s="1"/>
  <c r="I342" i="6" s="1"/>
  <c r="O182" i="6"/>
  <c r="O341" i="6" s="1"/>
  <c r="H182" i="6"/>
  <c r="O181" i="6"/>
  <c r="O340" i="6" s="1"/>
  <c r="H181" i="6"/>
  <c r="O180" i="6"/>
  <c r="O339" i="6" s="1"/>
  <c r="H180" i="6"/>
  <c r="H339" i="6" s="1"/>
  <c r="I339" i="6" s="1"/>
  <c r="O179" i="6"/>
  <c r="O338" i="6" s="1"/>
  <c r="H179" i="6"/>
  <c r="H338" i="6" s="1"/>
  <c r="I338" i="6" s="1"/>
  <c r="O178" i="6"/>
  <c r="H178" i="6"/>
  <c r="H337" i="6" s="1"/>
  <c r="I337" i="6" s="1"/>
  <c r="O177" i="6"/>
  <c r="H177" i="6"/>
  <c r="H336" i="6" s="1"/>
  <c r="I336" i="6" s="1"/>
  <c r="O176" i="6"/>
  <c r="H176" i="6"/>
  <c r="O175" i="6"/>
  <c r="H175" i="6"/>
  <c r="H334" i="6" s="1"/>
  <c r="I334" i="6" s="1"/>
  <c r="O174" i="6"/>
  <c r="O333" i="6" s="1"/>
  <c r="H174" i="6"/>
  <c r="O173" i="6"/>
  <c r="O332" i="6" s="1"/>
  <c r="H173" i="6"/>
  <c r="O172" i="6"/>
  <c r="O331" i="6" s="1"/>
  <c r="H172" i="6"/>
  <c r="H331" i="6" s="1"/>
  <c r="I331" i="6" s="1"/>
  <c r="O171" i="6"/>
  <c r="O330" i="6" s="1"/>
  <c r="H171" i="6"/>
  <c r="H330" i="6" s="1"/>
  <c r="I330" i="6" s="1"/>
  <c r="G365" i="1"/>
  <c r="R365" i="1" s="1"/>
  <c r="F365" i="1"/>
  <c r="Q365" i="1" s="1"/>
  <c r="E365" i="1"/>
  <c r="P365" i="1" s="1"/>
  <c r="D365" i="1"/>
  <c r="O365" i="1" s="1"/>
  <c r="G364" i="1"/>
  <c r="R364" i="1" s="1"/>
  <c r="F364" i="1"/>
  <c r="Q364" i="1" s="1"/>
  <c r="E364" i="1"/>
  <c r="P364" i="1" s="1"/>
  <c r="D364" i="1"/>
  <c r="O364" i="1" s="1"/>
  <c r="G363" i="1"/>
  <c r="R363" i="1" s="1"/>
  <c r="F363" i="1"/>
  <c r="Q363" i="1" s="1"/>
  <c r="E363" i="1"/>
  <c r="P363" i="1" s="1"/>
  <c r="D363" i="1"/>
  <c r="O363" i="1" s="1"/>
  <c r="G362" i="1"/>
  <c r="R362" i="1" s="1"/>
  <c r="F362" i="1"/>
  <c r="Q362" i="1" s="1"/>
  <c r="E362" i="1"/>
  <c r="P362" i="1" s="1"/>
  <c r="D362" i="1"/>
  <c r="O362" i="1" s="1"/>
  <c r="G361" i="1"/>
  <c r="R361" i="1" s="1"/>
  <c r="F361" i="1"/>
  <c r="Q361" i="1" s="1"/>
  <c r="E361" i="1"/>
  <c r="P361" i="1" s="1"/>
  <c r="D361" i="1"/>
  <c r="O361" i="1" s="1"/>
  <c r="G360" i="1"/>
  <c r="R360" i="1" s="1"/>
  <c r="F360" i="1"/>
  <c r="Q360" i="1" s="1"/>
  <c r="E360" i="1"/>
  <c r="P360" i="1" s="1"/>
  <c r="D360" i="1"/>
  <c r="O360" i="1" s="1"/>
  <c r="G359" i="1"/>
  <c r="R359" i="1" s="1"/>
  <c r="F359" i="1"/>
  <c r="Q359" i="1" s="1"/>
  <c r="E359" i="1"/>
  <c r="P359" i="1" s="1"/>
  <c r="D359" i="1"/>
  <c r="O359" i="1" s="1"/>
  <c r="G358" i="1"/>
  <c r="R358" i="1" s="1"/>
  <c r="F358" i="1"/>
  <c r="Q358" i="1" s="1"/>
  <c r="E358" i="1"/>
  <c r="P358" i="1" s="1"/>
  <c r="D358" i="1"/>
  <c r="O358" i="1" s="1"/>
  <c r="G357" i="1"/>
  <c r="R357" i="1" s="1"/>
  <c r="F357" i="1"/>
  <c r="Q357" i="1" s="1"/>
  <c r="E357" i="1"/>
  <c r="P357" i="1" s="1"/>
  <c r="D357" i="1"/>
  <c r="O357" i="1" s="1"/>
  <c r="G356" i="1"/>
  <c r="R356" i="1" s="1"/>
  <c r="F356" i="1"/>
  <c r="Q356" i="1" s="1"/>
  <c r="E356" i="1"/>
  <c r="P356" i="1" s="1"/>
  <c r="D356" i="1"/>
  <c r="O356" i="1" s="1"/>
  <c r="G355" i="1"/>
  <c r="R355" i="1" s="1"/>
  <c r="F355" i="1"/>
  <c r="Q355" i="1" s="1"/>
  <c r="E355" i="1"/>
  <c r="P355" i="1" s="1"/>
  <c r="D355" i="1"/>
  <c r="O355" i="1" s="1"/>
  <c r="G354" i="1"/>
  <c r="R354" i="1" s="1"/>
  <c r="F354" i="1"/>
  <c r="Q354" i="1" s="1"/>
  <c r="E354" i="1"/>
  <c r="P354" i="1" s="1"/>
  <c r="D354" i="1"/>
  <c r="O354" i="1" s="1"/>
  <c r="G353" i="1"/>
  <c r="R353" i="1" s="1"/>
  <c r="F353" i="1"/>
  <c r="Q353" i="1" s="1"/>
  <c r="E353" i="1"/>
  <c r="P353" i="1" s="1"/>
  <c r="D353" i="1"/>
  <c r="O353" i="1" s="1"/>
  <c r="G352" i="1"/>
  <c r="R352" i="1" s="1"/>
  <c r="F352" i="1"/>
  <c r="Q352" i="1" s="1"/>
  <c r="E352" i="1"/>
  <c r="P352" i="1" s="1"/>
  <c r="D352" i="1"/>
  <c r="O352" i="1" s="1"/>
  <c r="G351" i="1"/>
  <c r="R351" i="1" s="1"/>
  <c r="F351" i="1"/>
  <c r="Q351" i="1" s="1"/>
  <c r="E351" i="1"/>
  <c r="P351" i="1" s="1"/>
  <c r="D351" i="1"/>
  <c r="O351" i="1" s="1"/>
  <c r="G350" i="1"/>
  <c r="R350" i="1" s="1"/>
  <c r="F350" i="1"/>
  <c r="Q350" i="1" s="1"/>
  <c r="E350" i="1"/>
  <c r="P350" i="1" s="1"/>
  <c r="D350" i="1"/>
  <c r="O350" i="1" s="1"/>
  <c r="G349" i="1"/>
  <c r="R349" i="1" s="1"/>
  <c r="F349" i="1"/>
  <c r="Q349" i="1" s="1"/>
  <c r="E349" i="1"/>
  <c r="P349" i="1" s="1"/>
  <c r="D349" i="1"/>
  <c r="O349" i="1" s="1"/>
  <c r="G348" i="1"/>
  <c r="R348" i="1" s="1"/>
  <c r="F348" i="1"/>
  <c r="Q348" i="1" s="1"/>
  <c r="E348" i="1"/>
  <c r="P348" i="1" s="1"/>
  <c r="D348" i="1"/>
  <c r="O348" i="1" s="1"/>
  <c r="G347" i="1"/>
  <c r="R347" i="1" s="1"/>
  <c r="F347" i="1"/>
  <c r="Q347" i="1" s="1"/>
  <c r="E347" i="1"/>
  <c r="P347" i="1" s="1"/>
  <c r="D347" i="1"/>
  <c r="O347" i="1" s="1"/>
  <c r="G346" i="1"/>
  <c r="R346" i="1" s="1"/>
  <c r="F346" i="1"/>
  <c r="Q346" i="1" s="1"/>
  <c r="E346" i="1"/>
  <c r="P346" i="1" s="1"/>
  <c r="D346" i="1"/>
  <c r="O346" i="1" s="1"/>
  <c r="G345" i="1"/>
  <c r="R345" i="1" s="1"/>
  <c r="F345" i="1"/>
  <c r="Q345" i="1" s="1"/>
  <c r="E345" i="1"/>
  <c r="P345" i="1" s="1"/>
  <c r="D345" i="1"/>
  <c r="O345" i="1" s="1"/>
  <c r="G344" i="1"/>
  <c r="R344" i="1" s="1"/>
  <c r="F344" i="1"/>
  <c r="Q344" i="1" s="1"/>
  <c r="E344" i="1"/>
  <c r="P344" i="1" s="1"/>
  <c r="D344" i="1"/>
  <c r="O344" i="1" s="1"/>
  <c r="G343" i="1"/>
  <c r="R343" i="1" s="1"/>
  <c r="F343" i="1"/>
  <c r="Q343" i="1" s="1"/>
  <c r="E343" i="1"/>
  <c r="P343" i="1" s="1"/>
  <c r="D343" i="1"/>
  <c r="O343" i="1" s="1"/>
  <c r="G342" i="1"/>
  <c r="R342" i="1" s="1"/>
  <c r="F342" i="1"/>
  <c r="Q342" i="1" s="1"/>
  <c r="E342" i="1"/>
  <c r="P342" i="1" s="1"/>
  <c r="D342" i="1"/>
  <c r="O342" i="1" s="1"/>
  <c r="G341" i="1"/>
  <c r="R341" i="1" s="1"/>
  <c r="F341" i="1"/>
  <c r="Q341" i="1" s="1"/>
  <c r="E341" i="1"/>
  <c r="P341" i="1" s="1"/>
  <c r="D341" i="1"/>
  <c r="O341" i="1" s="1"/>
  <c r="G340" i="1"/>
  <c r="R340" i="1" s="1"/>
  <c r="F340" i="1"/>
  <c r="Q340" i="1" s="1"/>
  <c r="E340" i="1"/>
  <c r="P340" i="1" s="1"/>
  <c r="D340" i="1"/>
  <c r="O340" i="1" s="1"/>
  <c r="G339" i="1"/>
  <c r="R339" i="1" s="1"/>
  <c r="F339" i="1"/>
  <c r="Q339" i="1" s="1"/>
  <c r="E339" i="1"/>
  <c r="P339" i="1" s="1"/>
  <c r="D339" i="1"/>
  <c r="O339" i="1" s="1"/>
  <c r="G338" i="1"/>
  <c r="R338" i="1" s="1"/>
  <c r="F338" i="1"/>
  <c r="Q338" i="1" s="1"/>
  <c r="E338" i="1"/>
  <c r="P338" i="1" s="1"/>
  <c r="D338" i="1"/>
  <c r="O338" i="1" s="1"/>
  <c r="G337" i="1"/>
  <c r="R337" i="1" s="1"/>
  <c r="F337" i="1"/>
  <c r="Q337" i="1" s="1"/>
  <c r="E337" i="1"/>
  <c r="P337" i="1" s="1"/>
  <c r="D337" i="1"/>
  <c r="O337" i="1" s="1"/>
  <c r="G336" i="1"/>
  <c r="R336" i="1" s="1"/>
  <c r="F336" i="1"/>
  <c r="Q336" i="1" s="1"/>
  <c r="E336" i="1"/>
  <c r="P336" i="1" s="1"/>
  <c r="D336" i="1"/>
  <c r="O336" i="1" s="1"/>
  <c r="G335" i="1"/>
  <c r="R335" i="1" s="1"/>
  <c r="F335" i="1"/>
  <c r="Q335" i="1" s="1"/>
  <c r="E335" i="1"/>
  <c r="P335" i="1" s="1"/>
  <c r="D335" i="1"/>
  <c r="O335" i="1" s="1"/>
  <c r="G334" i="1"/>
  <c r="R334" i="1" s="1"/>
  <c r="F334" i="1"/>
  <c r="Q334" i="1" s="1"/>
  <c r="E334" i="1"/>
  <c r="P334" i="1" s="1"/>
  <c r="D334" i="1"/>
  <c r="O334" i="1" s="1"/>
  <c r="G333" i="1"/>
  <c r="R333" i="1" s="1"/>
  <c r="F333" i="1"/>
  <c r="Q333" i="1" s="1"/>
  <c r="E333" i="1"/>
  <c r="P333" i="1" s="1"/>
  <c r="D333" i="1"/>
  <c r="O333" i="1" s="1"/>
  <c r="G332" i="1"/>
  <c r="R332" i="1" s="1"/>
  <c r="F332" i="1"/>
  <c r="Q332" i="1" s="1"/>
  <c r="E332" i="1"/>
  <c r="P332" i="1" s="1"/>
  <c r="D332" i="1"/>
  <c r="O332" i="1" s="1"/>
  <c r="G331" i="1"/>
  <c r="R331" i="1" s="1"/>
  <c r="F331" i="1"/>
  <c r="Q331" i="1" s="1"/>
  <c r="E331" i="1"/>
  <c r="P331" i="1" s="1"/>
  <c r="D331" i="1"/>
  <c r="O331" i="1" s="1"/>
  <c r="G330" i="1"/>
  <c r="R330" i="1" s="1"/>
  <c r="F330" i="1"/>
  <c r="Q330" i="1" s="1"/>
  <c r="E330" i="1"/>
  <c r="P330" i="1" s="1"/>
  <c r="D330" i="1"/>
  <c r="O330" i="1" s="1"/>
  <c r="G329" i="1"/>
  <c r="R329" i="1" s="1"/>
  <c r="F329" i="1"/>
  <c r="Q329" i="1" s="1"/>
  <c r="E329" i="1"/>
  <c r="P329" i="1" s="1"/>
  <c r="D329" i="1"/>
  <c r="O329" i="1" s="1"/>
  <c r="G328" i="1"/>
  <c r="R328" i="1" s="1"/>
  <c r="F328" i="1"/>
  <c r="Q328" i="1" s="1"/>
  <c r="E328" i="1"/>
  <c r="P328" i="1" s="1"/>
  <c r="D328" i="1"/>
  <c r="O328" i="1" s="1"/>
  <c r="G327" i="1"/>
  <c r="R327" i="1" s="1"/>
  <c r="F327" i="1"/>
  <c r="Q327" i="1" s="1"/>
  <c r="E327" i="1"/>
  <c r="P327" i="1" s="1"/>
  <c r="D327" i="1"/>
  <c r="O327" i="1" s="1"/>
  <c r="G326" i="1"/>
  <c r="R326" i="1" s="1"/>
  <c r="F326" i="1"/>
  <c r="Q326" i="1" s="1"/>
  <c r="E326" i="1"/>
  <c r="P326" i="1" s="1"/>
  <c r="D326" i="1"/>
  <c r="O326" i="1" s="1"/>
  <c r="G325" i="1"/>
  <c r="R325" i="1" s="1"/>
  <c r="F325" i="1"/>
  <c r="Q325" i="1" s="1"/>
  <c r="E325" i="1"/>
  <c r="P325" i="1" s="1"/>
  <c r="D325" i="1"/>
  <c r="O325" i="1" s="1"/>
  <c r="G324" i="1"/>
  <c r="R324" i="1" s="1"/>
  <c r="F324" i="1"/>
  <c r="Q324" i="1" s="1"/>
  <c r="E324" i="1"/>
  <c r="P324" i="1" s="1"/>
  <c r="D324" i="1"/>
  <c r="O324" i="1" s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64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O321" i="6" l="1"/>
  <c r="O336" i="6"/>
  <c r="O344" i="6"/>
  <c r="O352" i="6"/>
  <c r="O360" i="6"/>
  <c r="O368" i="6"/>
  <c r="O328" i="6"/>
  <c r="O324" i="6"/>
  <c r="O320" i="6"/>
  <c r="O362" i="6"/>
  <c r="H335" i="6"/>
  <c r="I335" i="6" s="1"/>
  <c r="H351" i="6"/>
  <c r="I351" i="6" s="1"/>
  <c r="H359" i="6"/>
  <c r="I359" i="6" s="1"/>
  <c r="H329" i="6"/>
  <c r="I329" i="6" s="1"/>
  <c r="H325" i="6"/>
  <c r="I325" i="6" s="1"/>
  <c r="H321" i="6"/>
  <c r="I321" i="6" s="1"/>
  <c r="H343" i="6"/>
  <c r="I343" i="6" s="1"/>
  <c r="H367" i="6"/>
  <c r="I367" i="6" s="1"/>
  <c r="O337" i="6"/>
  <c r="O345" i="6"/>
  <c r="O353" i="6"/>
  <c r="O361" i="6"/>
  <c r="O369" i="6"/>
  <c r="H370" i="6"/>
  <c r="I370" i="6" s="1"/>
  <c r="O351" i="6"/>
  <c r="O334" i="6"/>
  <c r="O342" i="6"/>
  <c r="O350" i="6"/>
  <c r="O358" i="6"/>
  <c r="O366" i="6"/>
  <c r="O370" i="6"/>
  <c r="O335" i="6"/>
  <c r="O359" i="6"/>
  <c r="H332" i="6"/>
  <c r="I332" i="6" s="1"/>
  <c r="H340" i="6"/>
  <c r="I340" i="6" s="1"/>
  <c r="H348" i="6"/>
  <c r="I348" i="6" s="1"/>
  <c r="H356" i="6"/>
  <c r="I356" i="6" s="1"/>
  <c r="H364" i="6"/>
  <c r="I364" i="6" s="1"/>
  <c r="H333" i="6"/>
  <c r="I333" i="6" s="1"/>
  <c r="H341" i="6"/>
  <c r="I341" i="6" s="1"/>
  <c r="H349" i="6"/>
  <c r="I349" i="6" s="1"/>
  <c r="H357" i="6"/>
  <c r="I357" i="6" s="1"/>
  <c r="H365" i="6"/>
  <c r="I365" i="6" s="1"/>
  <c r="H328" i="6"/>
  <c r="I328" i="6" s="1"/>
  <c r="H324" i="6"/>
  <c r="I324" i="6" s="1"/>
  <c r="H320" i="6"/>
  <c r="I320" i="6" s="1"/>
  <c r="O343" i="6"/>
  <c r="O367" i="6"/>
  <c r="O327" i="6"/>
  <c r="O323" i="6"/>
  <c r="H315" i="6"/>
  <c r="I315" i="6" s="1"/>
  <c r="O293" i="6"/>
  <c r="P293" i="6" s="1"/>
  <c r="O299" i="6"/>
  <c r="P299" i="6" s="1"/>
  <c r="O301" i="6"/>
  <c r="P301" i="6" s="1"/>
  <c r="O303" i="6"/>
  <c r="P303" i="6" s="1"/>
  <c r="O305" i="6"/>
  <c r="P305" i="6" s="1"/>
  <c r="O307" i="6"/>
  <c r="P307" i="6" s="1"/>
  <c r="O309" i="6"/>
  <c r="P309" i="6" s="1"/>
  <c r="O311" i="6"/>
  <c r="P311" i="6" s="1"/>
  <c r="O315" i="6"/>
  <c r="P315" i="6" s="1"/>
  <c r="O317" i="6"/>
  <c r="P317" i="6" s="1"/>
  <c r="H268" i="6"/>
  <c r="I268" i="6" s="1"/>
  <c r="H270" i="6"/>
  <c r="I270" i="6" s="1"/>
  <c r="H272" i="6"/>
  <c r="I272" i="6" s="1"/>
  <c r="H274" i="6"/>
  <c r="I274" i="6" s="1"/>
  <c r="H276" i="6"/>
  <c r="I276" i="6" s="1"/>
  <c r="O268" i="6"/>
  <c r="P268" i="6" s="1"/>
  <c r="O270" i="6"/>
  <c r="P270" i="6" s="1"/>
  <c r="O272" i="6"/>
  <c r="P272" i="6" s="1"/>
  <c r="O274" i="6"/>
  <c r="P274" i="6" s="1"/>
  <c r="O276" i="6"/>
  <c r="P276" i="6" s="1"/>
  <c r="H294" i="6"/>
  <c r="I294" i="6" s="1"/>
  <c r="H296" i="6"/>
  <c r="I296" i="6" s="1"/>
  <c r="H312" i="6"/>
  <c r="I312" i="6" s="1"/>
  <c r="H314" i="6"/>
  <c r="I314" i="6" s="1"/>
  <c r="H271" i="6"/>
  <c r="I271" i="6" s="1"/>
  <c r="O269" i="6"/>
  <c r="P269" i="6" s="1"/>
  <c r="H267" i="6"/>
  <c r="I267" i="6" s="1"/>
  <c r="H269" i="6"/>
  <c r="I269" i="6" s="1"/>
  <c r="H273" i="6"/>
  <c r="I273" i="6" s="1"/>
  <c r="H275" i="6"/>
  <c r="I275" i="6" s="1"/>
  <c r="O267" i="6"/>
  <c r="P267" i="6" s="1"/>
  <c r="O271" i="6"/>
  <c r="P271" i="6" s="1"/>
  <c r="O273" i="6"/>
  <c r="P273" i="6" s="1"/>
  <c r="O275" i="6"/>
  <c r="P275" i="6" s="1"/>
  <c r="H318" i="1"/>
  <c r="H315" i="1"/>
  <c r="H317" i="1"/>
  <c r="H319" i="1"/>
  <c r="H321" i="1"/>
  <c r="H323" i="1"/>
  <c r="H314" i="1"/>
  <c r="H316" i="1"/>
  <c r="H320" i="1"/>
  <c r="H322" i="1"/>
  <c r="H278" i="6"/>
  <c r="I278" i="6" s="1"/>
  <c r="H280" i="6"/>
  <c r="I280" i="6" s="1"/>
  <c r="H282" i="6"/>
  <c r="I282" i="6" s="1"/>
  <c r="H284" i="6"/>
  <c r="I284" i="6" s="1"/>
  <c r="H286" i="6"/>
  <c r="I286" i="6" s="1"/>
  <c r="H290" i="6"/>
  <c r="I290" i="6" s="1"/>
  <c r="H292" i="6"/>
  <c r="I292" i="6" s="1"/>
  <c r="H298" i="6"/>
  <c r="I298" i="6" s="1"/>
  <c r="H300" i="6"/>
  <c r="I300" i="6" s="1"/>
  <c r="H302" i="6"/>
  <c r="I302" i="6" s="1"/>
  <c r="H304" i="6"/>
  <c r="I304" i="6" s="1"/>
  <c r="H306" i="6"/>
  <c r="I306" i="6" s="1"/>
  <c r="H308" i="6"/>
  <c r="I308" i="6" s="1"/>
  <c r="H310" i="6"/>
  <c r="I310" i="6" s="1"/>
  <c r="H316" i="6"/>
  <c r="I316" i="6" s="1"/>
  <c r="H318" i="6"/>
  <c r="I318" i="6" s="1"/>
  <c r="O308" i="6"/>
  <c r="P308" i="6" s="1"/>
  <c r="H288" i="6"/>
  <c r="I288" i="6" s="1"/>
  <c r="O290" i="6"/>
  <c r="P290" i="6" s="1"/>
  <c r="O313" i="6"/>
  <c r="P313" i="6" s="1"/>
  <c r="O295" i="6"/>
  <c r="P295" i="6" s="1"/>
  <c r="O281" i="6"/>
  <c r="P281" i="6" s="1"/>
  <c r="O289" i="6"/>
  <c r="P289" i="6" s="1"/>
  <c r="O297" i="6"/>
  <c r="P297" i="6" s="1"/>
  <c r="O277" i="6"/>
  <c r="P277" i="6" s="1"/>
  <c r="O280" i="6"/>
  <c r="P280" i="6" s="1"/>
  <c r="O298" i="6"/>
  <c r="P298" i="6" s="1"/>
  <c r="O302" i="6"/>
  <c r="P302" i="6" s="1"/>
  <c r="O304" i="6"/>
  <c r="P304" i="6" s="1"/>
  <c r="O306" i="6"/>
  <c r="P306" i="6" s="1"/>
  <c r="O312" i="6"/>
  <c r="P312" i="6" s="1"/>
  <c r="O314" i="6"/>
  <c r="P314" i="6" s="1"/>
  <c r="O316" i="6"/>
  <c r="P316" i="6" s="1"/>
  <c r="O285" i="6"/>
  <c r="P285" i="6" s="1"/>
  <c r="O291" i="6"/>
  <c r="P291" i="6" s="1"/>
  <c r="H289" i="6"/>
  <c r="I289" i="6" s="1"/>
  <c r="O279" i="6"/>
  <c r="P279" i="6" s="1"/>
  <c r="O292" i="6"/>
  <c r="P292" i="6" s="1"/>
  <c r="O296" i="6"/>
  <c r="P296" i="6" s="1"/>
  <c r="O283" i="6"/>
  <c r="P283" i="6" s="1"/>
  <c r="H305" i="6"/>
  <c r="I305" i="6" s="1"/>
  <c r="O287" i="6"/>
  <c r="P287" i="6" s="1"/>
  <c r="O284" i="6"/>
  <c r="P284" i="6" s="1"/>
  <c r="O286" i="6"/>
  <c r="P286" i="6" s="1"/>
  <c r="O288" i="6"/>
  <c r="P288" i="6" s="1"/>
  <c r="O294" i="6"/>
  <c r="P294" i="6" s="1"/>
  <c r="O278" i="6"/>
  <c r="P278" i="6" s="1"/>
  <c r="O282" i="6"/>
  <c r="P282" i="6" s="1"/>
  <c r="O310" i="6"/>
  <c r="P310" i="6" s="1"/>
  <c r="H277" i="6"/>
  <c r="I277" i="6" s="1"/>
  <c r="H279" i="6"/>
  <c r="I279" i="6" s="1"/>
  <c r="H281" i="6"/>
  <c r="I281" i="6" s="1"/>
  <c r="H283" i="6"/>
  <c r="I283" i="6" s="1"/>
  <c r="H285" i="6"/>
  <c r="I285" i="6" s="1"/>
  <c r="H287" i="6"/>
  <c r="I287" i="6" s="1"/>
  <c r="H291" i="6"/>
  <c r="I291" i="6" s="1"/>
  <c r="H293" i="6"/>
  <c r="I293" i="6" s="1"/>
  <c r="H295" i="6"/>
  <c r="I295" i="6" s="1"/>
  <c r="H297" i="6"/>
  <c r="I297" i="6" s="1"/>
  <c r="H299" i="6"/>
  <c r="I299" i="6" s="1"/>
  <c r="H301" i="6"/>
  <c r="I301" i="6" s="1"/>
  <c r="H303" i="6"/>
  <c r="I303" i="6" s="1"/>
  <c r="H307" i="6"/>
  <c r="I307" i="6" s="1"/>
  <c r="H309" i="6"/>
  <c r="I309" i="6" s="1"/>
  <c r="H311" i="6"/>
  <c r="I311" i="6" s="1"/>
  <c r="H313" i="6"/>
  <c r="I313" i="6" s="1"/>
  <c r="H317" i="6"/>
  <c r="I317" i="6" s="1"/>
  <c r="O300" i="6"/>
  <c r="P300" i="6" s="1"/>
  <c r="O318" i="6"/>
  <c r="P318" i="6" s="1"/>
  <c r="H324" i="1"/>
  <c r="H326" i="1"/>
  <c r="H328" i="1"/>
  <c r="H330" i="1"/>
  <c r="H332" i="1"/>
  <c r="H334" i="1"/>
  <c r="H336" i="1"/>
  <c r="H338" i="1"/>
  <c r="H340" i="1"/>
  <c r="H342" i="1"/>
  <c r="H344" i="1"/>
  <c r="H346" i="1"/>
  <c r="H348" i="1"/>
  <c r="H350" i="1"/>
  <c r="H352" i="1"/>
  <c r="H354" i="1"/>
  <c r="H356" i="1"/>
  <c r="H358" i="1"/>
  <c r="H360" i="1"/>
  <c r="H362" i="1"/>
  <c r="H364" i="1"/>
  <c r="N324" i="1"/>
  <c r="N326" i="1"/>
  <c r="N328" i="1"/>
  <c r="N330" i="1"/>
  <c r="N332" i="1"/>
  <c r="N334" i="1"/>
  <c r="N336" i="1"/>
  <c r="N338" i="1"/>
  <c r="N340" i="1"/>
  <c r="N342" i="1"/>
  <c r="N344" i="1"/>
  <c r="N346" i="1"/>
  <c r="N348" i="1"/>
  <c r="N350" i="1"/>
  <c r="N352" i="1"/>
  <c r="N354" i="1"/>
  <c r="N356" i="1"/>
  <c r="N358" i="1"/>
  <c r="N360" i="1"/>
  <c r="N362" i="1"/>
  <c r="N364" i="1"/>
  <c r="H325" i="1"/>
  <c r="H327" i="1"/>
  <c r="H329" i="1"/>
  <c r="H331" i="1"/>
  <c r="H333" i="1"/>
  <c r="H335" i="1"/>
  <c r="H337" i="1"/>
  <c r="H339" i="1"/>
  <c r="H341" i="1"/>
  <c r="H343" i="1"/>
  <c r="H345" i="1"/>
  <c r="H347" i="1"/>
  <c r="H349" i="1"/>
  <c r="H351" i="1"/>
  <c r="H353" i="1"/>
  <c r="H355" i="1"/>
  <c r="H357" i="1"/>
  <c r="H359" i="1"/>
  <c r="H361" i="1"/>
  <c r="H363" i="1"/>
  <c r="H365" i="1"/>
  <c r="N325" i="1"/>
  <c r="N327" i="1"/>
  <c r="N329" i="1"/>
  <c r="N331" i="1"/>
  <c r="N333" i="1"/>
  <c r="N335" i="1"/>
  <c r="N337" i="1"/>
  <c r="N339" i="1"/>
  <c r="N341" i="1"/>
  <c r="N343" i="1"/>
  <c r="N345" i="1"/>
  <c r="N347" i="1"/>
  <c r="N349" i="1"/>
  <c r="N351" i="1"/>
  <c r="N353" i="1"/>
  <c r="N355" i="1"/>
  <c r="N357" i="1"/>
  <c r="N359" i="1"/>
  <c r="N361" i="1"/>
  <c r="N363" i="1"/>
  <c r="N365" i="1"/>
</calcChain>
</file>

<file path=xl/sharedStrings.xml><?xml version="1.0" encoding="utf-8"?>
<sst xmlns="http://schemas.openxmlformats.org/spreadsheetml/2006/main" count="2633" uniqueCount="121">
  <si>
    <t>Year</t>
  </si>
  <si>
    <t>Unit</t>
  </si>
  <si>
    <t>Bahrain</t>
  </si>
  <si>
    <t>Camels</t>
  </si>
  <si>
    <t>1980</t>
  </si>
  <si>
    <t>Head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</si>
  <si>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</si>
  <si>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</si>
  <si>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</si>
  <si>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</si>
  <si>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</si>
  <si>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</si>
  <si>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</si>
  <si>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</si>
  <si>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</si>
  <si>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</si>
  <si>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</si>
  <si>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</si>
  <si>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</si>
  <si>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</si>
  <si>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</si>
  <si>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</si>
  <si>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</si>
  <si>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</si>
  <si>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</si>
  <si>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</si>
  <si>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</si>
  <si>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</si>
  <si>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</si>
  <si>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</si>
  <si>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</si>
  <si>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</si>
  <si>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</si>
  <si>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</si>
  <si>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</si>
  <si>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</si>
  <si>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</si>
  <si>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</si>
  <si>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</si>
  <si>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</si>
  <si>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</si>
  <si>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</si>
  <si>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</si>
  <si>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</si>
  <si>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</si>
  <si>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</si>
  <si>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</si>
  <si>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Cattle</t>
  </si>
  <si>
    <t>Goats</t>
  </si>
  <si>
    <t>Sheep</t>
  </si>
  <si>
    <t>Kuwait</t>
  </si>
  <si>
    <t>Oman</t>
  </si>
  <si>
    <t>Qatar</t>
  </si>
  <si>
    <t>United Arab Emirates</t>
  </si>
  <si>
    <t>Total</t>
  </si>
  <si>
    <t>Country</t>
  </si>
  <si>
    <t>Date</t>
  </si>
  <si>
    <t>All</t>
  </si>
  <si>
    <t>Saudia Arabia</t>
  </si>
  <si>
    <t>Somalia</t>
  </si>
  <si>
    <t>Sudan</t>
  </si>
  <si>
    <t>Djibouti</t>
  </si>
  <si>
    <t>Ethiopia</t>
  </si>
  <si>
    <t>Eritrea</t>
  </si>
  <si>
    <t>Last Updated: 12/22/2022</t>
  </si>
  <si>
    <t>Data from database: World Development Indicators</t>
  </si>
  <si>
    <t>GDP (current US$)</t>
  </si>
  <si>
    <t>Gulf States</t>
  </si>
  <si>
    <t>Agriculture, forestry, and fishing, value added (current US$)</t>
  </si>
  <si>
    <t>Saudi Arabia</t>
  </si>
  <si>
    <t>Series Name</t>
  </si>
  <si>
    <t>Country Name</t>
  </si>
  <si>
    <t>US$</t>
  </si>
  <si>
    <t>Net migration</t>
  </si>
  <si>
    <t>Population, total</t>
  </si>
  <si>
    <t>Population in urban agglomerations of more than 1 million</t>
  </si>
  <si>
    <t>net migration</t>
  </si>
  <si>
    <t>Gulf states</t>
  </si>
  <si>
    <t>Cattle/$head</t>
  </si>
  <si>
    <t>Camel/$head</t>
  </si>
  <si>
    <t>Goats/$head</t>
  </si>
  <si>
    <t>Sheep/$head</t>
  </si>
  <si>
    <t>..</t>
  </si>
  <si>
    <t>Net official development assistance and official aid received (current US$)</t>
  </si>
  <si>
    <t>Net ODA received per capita (current US$)</t>
  </si>
  <si>
    <t>Somalia &amp; Sudan</t>
  </si>
  <si>
    <t>% of Gulf Imports</t>
  </si>
  <si>
    <t>total population</t>
  </si>
  <si>
    <t>Figures, graphs and data</t>
  </si>
  <si>
    <t>Supplied by Mark Duffield and Nicholas Stockton in relation to their debate piece:</t>
  </si>
  <si>
    <r>
      <t xml:space="preserve">“How Capitalism is Destroying the Horn of Africa: Sheep and the Crises in Somalia and Sudan.” </t>
    </r>
    <r>
      <rPr>
        <i/>
        <sz val="13"/>
        <color indexed="0"/>
        <rFont val="AppleSystemUIFontBold"/>
      </rPr>
      <t>Review of African Political Economy</t>
    </r>
    <r>
      <rPr>
        <sz val="13"/>
        <color indexed="0"/>
        <rFont val="AppleSystemUIFontBold"/>
      </rPr>
      <t>. DOI:</t>
    </r>
  </si>
  <si>
    <t>Figure 1. Horn of Africa livestock exports, Gulf states livestock imports and Gulf states population 1970-2021</t>
  </si>
  <si>
    <t>Figure 2. Gulf states livestock imports and Somalia and Sudan livestock imports in number of heads 1970-2021</t>
  </si>
  <si>
    <t>Graphs</t>
  </si>
  <si>
    <r>
      <t>1.</t>
    </r>
    <r>
      <rPr>
        <sz val="7"/>
        <color indexed="0"/>
        <rFont val="Times New Roman"/>
        <family val="1"/>
      </rPr>
      <t xml:space="preserve">      </t>
    </r>
    <r>
      <rPr>
        <sz val="12"/>
        <color indexed="0"/>
        <rFont val="AppleSystemUIFont"/>
      </rPr>
      <t>Gulf states livestock imports and Horn of Africa exports by value and number 1970-2021</t>
    </r>
  </si>
  <si>
    <r>
      <t>2.</t>
    </r>
    <r>
      <rPr>
        <sz val="7"/>
        <color indexed="0"/>
        <rFont val="Times New Roman"/>
        <family val="1"/>
      </rPr>
      <t xml:space="preserve">      </t>
    </r>
    <r>
      <rPr>
        <sz val="12"/>
        <color indexed="0"/>
        <rFont val="AppleSystemUIFont"/>
      </rPr>
      <t>Horn of Africa livestock exports as percentage of Gulf states livestock imports 1970-2021</t>
    </r>
  </si>
  <si>
    <r>
      <t>3.</t>
    </r>
    <r>
      <rPr>
        <sz val="7"/>
        <color indexed="0"/>
        <rFont val="Times New Roman"/>
        <family val="1"/>
      </rPr>
      <t xml:space="preserve">      </t>
    </r>
    <r>
      <rPr>
        <sz val="12"/>
        <color indexed="0"/>
        <rFont val="AppleSystemUIFont"/>
      </rPr>
      <t>Gulf states livestock imports, Horn of Africa livestock exports in number of heads and Gulf states net migration 1970-2021</t>
    </r>
  </si>
  <si>
    <r>
      <t>4.</t>
    </r>
    <r>
      <rPr>
        <sz val="7"/>
        <color indexed="0"/>
        <rFont val="Times New Roman"/>
        <family val="1"/>
      </rPr>
      <t xml:space="preserve">      </t>
    </r>
    <r>
      <rPr>
        <sz val="12"/>
        <color indexed="0"/>
        <rFont val="AppleSystemUIFont"/>
      </rPr>
      <t>Horn of Africa livestock exports, Gulf states livestock imports in values and Gulf states net migration 1970-2021</t>
    </r>
  </si>
  <si>
    <r>
      <t>5.</t>
    </r>
    <r>
      <rPr>
        <sz val="7"/>
        <color indexed="0"/>
        <rFont val="Times New Roman"/>
        <family val="1"/>
      </rPr>
      <t xml:space="preserve">      </t>
    </r>
    <r>
      <rPr>
        <sz val="12"/>
        <color indexed="0"/>
        <rFont val="AppleSystemUIFont"/>
      </rPr>
      <t>Horn of Africa livestock exports and Gulf states livestock imports in value and Gulf states GDP 1970-2021</t>
    </r>
  </si>
  <si>
    <r>
      <t>6.</t>
    </r>
    <r>
      <rPr>
        <sz val="7"/>
        <color indexed="0"/>
        <rFont val="Times New Roman"/>
        <family val="1"/>
      </rPr>
      <t xml:space="preserve">      </t>
    </r>
    <r>
      <rPr>
        <sz val="12"/>
        <color indexed="0"/>
        <rFont val="AppleSystemUIFont"/>
      </rPr>
      <t>Gulf states net migration 1970-2021</t>
    </r>
  </si>
  <si>
    <r>
      <t>7.</t>
    </r>
    <r>
      <rPr>
        <sz val="7"/>
        <color indexed="0"/>
        <rFont val="Times New Roman"/>
        <family val="1"/>
      </rPr>
      <t xml:space="preserve">      </t>
    </r>
    <r>
      <rPr>
        <sz val="12"/>
        <color indexed="0"/>
        <rFont val="AppleSystemUIFont"/>
      </rPr>
      <t>Horn of Africa ruminant livestock exports in number of heads 1970-2021</t>
    </r>
  </si>
  <si>
    <r>
      <t>8.</t>
    </r>
    <r>
      <rPr>
        <sz val="7"/>
        <color indexed="0"/>
        <rFont val="Times New Roman"/>
        <family val="1"/>
      </rPr>
      <t xml:space="preserve">      </t>
    </r>
    <r>
      <rPr>
        <sz val="12"/>
        <color indexed="0"/>
        <rFont val="AppleSystemUIFont"/>
      </rPr>
      <t>Horn of Africa ruminant livestock exports in value 1970-2021</t>
    </r>
  </si>
  <si>
    <r>
      <t>9.</t>
    </r>
    <r>
      <rPr>
        <sz val="7"/>
        <color indexed="0"/>
        <rFont val="Times New Roman"/>
        <family val="1"/>
      </rPr>
      <t xml:space="preserve">      </t>
    </r>
    <r>
      <rPr>
        <sz val="12"/>
        <color indexed="0"/>
        <rFont val="AppleSystemUIFont"/>
      </rPr>
      <t>Gulf states livestock imports in number of heads and type 1970-2021</t>
    </r>
  </si>
  <si>
    <r>
      <t>10.</t>
    </r>
    <r>
      <rPr>
        <sz val="7"/>
        <color indexed="0"/>
        <rFont val="Times New Roman"/>
        <family val="1"/>
      </rPr>
      <t xml:space="preserve">  </t>
    </r>
    <r>
      <rPr>
        <sz val="12"/>
        <color indexed="0"/>
        <rFont val="AppleSystemUIFont"/>
      </rPr>
      <t>Gulf states livestock imports in value and type 1970-2021</t>
    </r>
  </si>
  <si>
    <r>
      <t>11.</t>
    </r>
    <r>
      <rPr>
        <sz val="7"/>
        <color indexed="0"/>
        <rFont val="Times New Roman"/>
        <family val="1"/>
      </rPr>
      <t xml:space="preserve">  </t>
    </r>
    <r>
      <rPr>
        <sz val="12"/>
        <color indexed="0"/>
        <rFont val="AppleSystemUIFont"/>
      </rPr>
      <t>Horn of Africa camel exports in value and number of heads 1970-2021</t>
    </r>
  </si>
  <si>
    <r>
      <t>12.</t>
    </r>
    <r>
      <rPr>
        <sz val="7"/>
        <color indexed="0"/>
        <rFont val="Times New Roman"/>
        <family val="1"/>
      </rPr>
      <t xml:space="preserve">  </t>
    </r>
    <r>
      <rPr>
        <sz val="12"/>
        <color indexed="0"/>
        <rFont val="AppleSystemUIFont"/>
      </rPr>
      <t>Horn of Africa cattle exports in value and number of heads 1970-2021</t>
    </r>
  </si>
  <si>
    <r>
      <t>13.</t>
    </r>
    <r>
      <rPr>
        <sz val="7"/>
        <color indexed="0"/>
        <rFont val="Times New Roman"/>
        <family val="1"/>
      </rPr>
      <t xml:space="preserve">  </t>
    </r>
    <r>
      <rPr>
        <sz val="12"/>
        <color indexed="0"/>
        <rFont val="AppleSystemUIFont"/>
      </rPr>
      <t>Horn of Africa goat exports in value and number of heads 1970-2021</t>
    </r>
  </si>
  <si>
    <r>
      <t>14.</t>
    </r>
    <r>
      <rPr>
        <sz val="7"/>
        <color indexed="0"/>
        <rFont val="Times New Roman"/>
        <family val="1"/>
      </rPr>
      <t xml:space="preserve">  </t>
    </r>
    <r>
      <rPr>
        <sz val="12"/>
        <color indexed="0"/>
        <rFont val="AppleSystemUIFont"/>
      </rPr>
      <t>Horn of Africa sheep exports in value and number of heads 1970-2021</t>
    </r>
  </si>
  <si>
    <r>
      <t>15.</t>
    </r>
    <r>
      <rPr>
        <sz val="7"/>
        <color indexed="0"/>
        <rFont val="Times New Roman"/>
        <family val="1"/>
      </rPr>
      <t xml:space="preserve">  </t>
    </r>
    <r>
      <rPr>
        <sz val="12"/>
        <color indexed="0"/>
        <rFont val="AppleSystemUIFont"/>
      </rPr>
      <t>Horn of Africa livestock exports to Gulf states number of heads 1970-2021</t>
    </r>
  </si>
  <si>
    <r>
      <t>16.</t>
    </r>
    <r>
      <rPr>
        <sz val="7"/>
        <color indexed="0"/>
        <rFont val="Times New Roman"/>
        <family val="1"/>
      </rPr>
      <t xml:space="preserve">  </t>
    </r>
    <r>
      <rPr>
        <sz val="12"/>
        <color indexed="0"/>
        <rFont val="AppleSystemUIFont"/>
      </rPr>
      <t>Gulf states livestock imports by country 1970-2021</t>
    </r>
  </si>
  <si>
    <r>
      <t>17.</t>
    </r>
    <r>
      <rPr>
        <sz val="7"/>
        <color indexed="0"/>
        <rFont val="Times New Roman"/>
        <family val="1"/>
      </rPr>
      <t xml:space="preserve">  </t>
    </r>
    <r>
      <rPr>
        <sz val="12"/>
        <color indexed="0"/>
        <rFont val="AppleSystemUIFont"/>
      </rPr>
      <t>Gulf states GDP 1970-2021</t>
    </r>
  </si>
  <si>
    <r>
      <t>18.</t>
    </r>
    <r>
      <rPr>
        <sz val="7"/>
        <color indexed="0"/>
        <rFont val="Times New Roman"/>
        <family val="1"/>
      </rPr>
      <t xml:space="preserve">  </t>
    </r>
    <r>
      <rPr>
        <sz val="12"/>
        <color indexed="0"/>
        <rFont val="AppleSystemUIFont"/>
      </rPr>
      <t>Gulf states population 1970-2021</t>
    </r>
  </si>
  <si>
    <r>
      <t>19.</t>
    </r>
    <r>
      <rPr>
        <sz val="7"/>
        <color indexed="0"/>
        <rFont val="Times New Roman"/>
        <family val="1"/>
      </rPr>
      <t xml:space="preserve">  </t>
    </r>
    <r>
      <rPr>
        <sz val="12"/>
        <color indexed="0"/>
        <rFont val="AppleSystemUIFont"/>
      </rPr>
      <t xml:space="preserve">Somalia livestock exports by type, number and value 1970-2021 </t>
    </r>
  </si>
  <si>
    <r>
      <t>20.</t>
    </r>
    <r>
      <rPr>
        <sz val="7"/>
        <color indexed="0"/>
        <rFont val="Times New Roman"/>
        <family val="1"/>
      </rPr>
      <t xml:space="preserve">  </t>
    </r>
    <r>
      <rPr>
        <sz val="12"/>
        <color indexed="0"/>
        <rFont val="AppleSystemUIFont"/>
      </rPr>
      <t>Sudan livestock exports by type, number and value 1970-2021</t>
    </r>
  </si>
  <si>
    <r>
      <t>21.</t>
    </r>
    <r>
      <rPr>
        <sz val="7"/>
        <color indexed="0"/>
        <rFont val="Times New Roman"/>
        <family val="1"/>
      </rPr>
      <t xml:space="preserve">  </t>
    </r>
    <r>
      <rPr>
        <sz val="12"/>
        <color indexed="0"/>
        <rFont val="AppleSystemUIFont"/>
      </rPr>
      <t>Sudan international aid receipts 1970-2020</t>
    </r>
  </si>
  <si>
    <r>
      <t>22.</t>
    </r>
    <r>
      <rPr>
        <sz val="7"/>
        <color indexed="0"/>
        <rFont val="Times New Roman"/>
        <family val="1"/>
      </rPr>
      <t xml:space="preserve">  </t>
    </r>
    <r>
      <rPr>
        <sz val="12"/>
        <color indexed="0"/>
        <rFont val="AppleSystemUIFont"/>
      </rPr>
      <t>Somalia international aid receipts 1970-2020</t>
    </r>
  </si>
  <si>
    <t>Data sheets</t>
  </si>
  <si>
    <t>Gulf states livestock imports</t>
  </si>
  <si>
    <t>Horn of Africa livestock exports</t>
  </si>
  <si>
    <t>Gulf states selected development data</t>
  </si>
  <si>
    <t>Sudan &amp; Somalia international aid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</si>
</sst>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#######0.00"/>
    <numFmt numFmtId="166" formatCode="_-* #,##0_-;\-* #,##0_-;_-* &quot;-&quot;??_-;_-@_-"/>
    <numFmt numFmtId="167" formatCode="0.0%"/>
  </numFmts>
  <fonts count="16">
    <font>
      <sz val="12"/>
      <color indexed="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0"/>
      <name val="Arial"/>
      <family val="2"/>
    </font>
    <font>
      <sz val="12"/>
      <color indexed="0"/>
      <name val="Arial"/>
      <family val="2"/>
    </font>
    <font>
      <sz val="11"/>
      <color theme="1"/>
      <name val="Calibri"/>
      <family val="2"/>
      <scheme val="minor"/>
    </font>
    <font>
      <b/>
      <sz val="20"/>
      <color indexed="0"/>
      <name val="AppleSystemUIFontBold"/>
    </font>
    <font>
      <sz val="16"/>
      <color indexed="0"/>
      <name val="AppleSystemUIFontBold"/>
    </font>
    <font>
      <sz val="13"/>
      <color indexed="0"/>
      <name val="AppleSystemUIFontBold"/>
    </font>
    <font>
      <i/>
      <sz val="13"/>
      <color indexed="0"/>
      <name val="AppleSystemUIFontBold"/>
    </font>
    <font>
      <sz val="13"/>
      <color indexed="0"/>
      <name val="AppleSystemUIFont"/>
    </font>
    <font>
      <sz val="12"/>
      <color indexed="0"/>
      <name val="AppleSystemUIFont"/>
    </font>
    <font>
      <b/>
      <sz val="12"/>
      <color indexed="0"/>
      <name val="AppleSystemUIFont"/>
    </font>
    <font>
      <sz val="7"/>
      <color indexed="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top"/>
      <protection locked="0"/>
    </xf>
    <xf numFmtId="164" fontId="6" fillId="0" borderId="0" applyFont="0" applyFill="0" applyBorder="0" applyAlignment="0" applyProtection="0"/>
    <xf numFmtId="0" fontId="7" fillId="0" borderId="0"/>
    <xf numFmtId="0" fontId="2" fillId="0" borderId="0"/>
  </cellStyleXfs>
  <cellXfs count="28">
    <xf numFmtId="0" fontId="0" fillId="0" borderId="0" xfId="0" applyAlignment="1" applyProtection="1"/>
    <xf numFmtId="0" fontId="0" fillId="0" borderId="0" xfId="0">
      <alignment vertical="top"/>
      <protection locked="0"/>
    </xf>
    <xf numFmtId="3" fontId="0" fillId="0" borderId="0" xfId="0" applyNumberFormat="1">
      <alignment vertical="top"/>
      <protection locked="0"/>
    </xf>
    <xf numFmtId="3" fontId="0" fillId="0" borderId="0" xfId="0" applyNumberFormat="1" applyAlignment="1" applyProtection="1"/>
    <xf numFmtId="3" fontId="5" fillId="0" borderId="0" xfId="0" applyNumberFormat="1" applyFont="1">
      <alignment vertical="top"/>
      <protection locked="0"/>
    </xf>
    <xf numFmtId="0" fontId="5" fillId="0" borderId="0" xfId="0" applyFont="1" applyAlignment="1" applyProtection="1"/>
    <xf numFmtId="0" fontId="5" fillId="0" borderId="0" xfId="0" applyFont="1">
      <alignment vertical="top"/>
      <protection locked="0"/>
    </xf>
    <xf numFmtId="2" fontId="5" fillId="0" borderId="0" xfId="0" applyNumberFormat="1" applyFont="1">
      <alignment vertical="top"/>
      <protection locked="0"/>
    </xf>
    <xf numFmtId="3" fontId="5" fillId="0" borderId="0" xfId="0" applyNumberFormat="1" applyFont="1" applyAlignment="1" applyProtection="1"/>
    <xf numFmtId="49" fontId="0" fillId="0" borderId="0" xfId="0" applyNumberFormat="1">
      <alignment vertical="top"/>
      <protection locked="0"/>
    </xf>
    <xf numFmtId="165" fontId="0" fillId="0" borderId="0" xfId="0" applyNumberFormat="1">
      <alignment vertical="top"/>
      <protection locked="0"/>
    </xf>
    <xf numFmtId="166" fontId="0" fillId="0" borderId="0" xfId="1" applyNumberFormat="1" applyFont="1" applyAlignment="1" applyProtection="1">
      <alignment vertical="top"/>
      <protection locked="0"/>
    </xf>
    <xf numFmtId="166" fontId="0" fillId="0" borderId="0" xfId="1" applyNumberFormat="1" applyFont="1" applyAlignment="1" applyProtection="1"/>
    <xf numFmtId="49" fontId="0" fillId="0" borderId="0" xfId="0" applyNumberFormat="1" applyAlignment="1" applyProtection="1"/>
    <xf numFmtId="0" fontId="7" fillId="0" borderId="0" xfId="2"/>
    <xf numFmtId="0" fontId="4" fillId="0" borderId="0" xfId="2" applyFont="1"/>
    <xf numFmtId="0" fontId="3" fillId="0" borderId="0" xfId="2" applyFont="1"/>
    <xf numFmtId="166" fontId="0" fillId="0" borderId="0" xfId="1" applyNumberFormat="1" applyFont="1" applyAlignment="1" applyProtection="1">
      <alignment vertical="top"/>
    </xf>
    <xf numFmtId="167" fontId="0" fillId="0" borderId="0" xfId="0" applyNumberFormat="1" applyAlignment="1" applyProtection="1"/>
    <xf numFmtId="0" fontId="2" fillId="0" borderId="0" xfId="3"/>
    <xf numFmtId="0" fontId="1" fillId="0" borderId="0" xfId="2" applyFont="1"/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 indent="1"/>
    </xf>
  </cellXfs>
  <cellStyles count="4">
    <cellStyle name="Comma" xfId="1" builtinId="3"/>
    <cellStyle name="Normal" xfId="0" builtinId="0"/>
    <cellStyle name="Normal 2" xfId="2" xr:uid="{AC59F567-3EEF-744C-978C-E69150743E7F}"/>
    <cellStyle name="Normal 3" xfId="3" xr:uid="{BE32FF10-38A5-4D86-955C-1E649890F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12.xml"/><Relationship Id="rId18" Type="http://schemas.openxmlformats.org/officeDocument/2006/relationships/chartsheet" Target="chartsheets/sheet17.xml"/><Relationship Id="rId26" Type="http://schemas.openxmlformats.org/officeDocument/2006/relationships/chartsheet" Target="chartsheets/sheet25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20.xml"/><Relationship Id="rId34" Type="http://schemas.openxmlformats.org/officeDocument/2006/relationships/calcChain" Target="calcChain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6.xml"/><Relationship Id="rId25" Type="http://schemas.openxmlformats.org/officeDocument/2006/relationships/chartsheet" Target="chartsheets/sheet24.xml"/><Relationship Id="rId33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5.xml"/><Relationship Id="rId20" Type="http://schemas.openxmlformats.org/officeDocument/2006/relationships/chartsheet" Target="chartsheets/sheet19.xml"/><Relationship Id="rId29" Type="http://schemas.openxmlformats.org/officeDocument/2006/relationships/worksheet" Target="worksheets/sheet4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chartsheet" Target="chartsheets/sheet23.xml"/><Relationship Id="rId32" Type="http://schemas.openxmlformats.org/officeDocument/2006/relationships/styles" Target="styles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23" Type="http://schemas.openxmlformats.org/officeDocument/2006/relationships/chartsheet" Target="chartsheets/sheet22.xml"/><Relationship Id="rId28" Type="http://schemas.openxmlformats.org/officeDocument/2006/relationships/worksheet" Target="worksheets/sheet3.xml"/><Relationship Id="rId10" Type="http://schemas.openxmlformats.org/officeDocument/2006/relationships/chartsheet" Target="chartsheets/sheet9.xml"/><Relationship Id="rId19" Type="http://schemas.openxmlformats.org/officeDocument/2006/relationships/chartsheet" Target="chartsheets/sheet18.xml"/><Relationship Id="rId31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chartsheet" Target="chartsheets/sheet21.xml"/><Relationship Id="rId27" Type="http://schemas.openxmlformats.org/officeDocument/2006/relationships/worksheet" Target="worksheets/sheet2.xml"/><Relationship Id="rId30" Type="http://schemas.openxmlformats.org/officeDocument/2006/relationships/worksheet" Target="worksheets/sheet5.xml"/><Relationship Id="rId8" Type="http://schemas.openxmlformats.org/officeDocument/2006/relationships/chartsheet" Target="chartsheets/sheet7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Horn</a:t>
            </a:r>
            <a:r>
              <a:rPr lang="en-US" sz="1600" b="1" baseline="0"/>
              <a:t> livestock exports, Gulf livestock imports and Gulf Total Population</a:t>
            </a:r>
          </a:p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source FAOstat &amp; World Bank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Gulf States livestock imports US$</c:v>
          </c:tx>
          <c:spPr>
            <a:solidFill>
              <a:schemeClr val="accent2">
                <a:lumMod val="75000"/>
              </a:schemeClr>
            </a:solidFill>
            <a:ln w="635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invertIfNegative val="0"/>
          <c:cat>
            <c:numRef>
              <c:f>'Export Data'!$B$267:$B$318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'Import Data'!$N$314:$N$365</c:f>
              <c:numCache>
                <c:formatCode>#,##0</c:formatCode>
                <c:ptCount val="52"/>
                <c:pt idx="0">
                  <c:v>33555000</c:v>
                </c:pt>
                <c:pt idx="1">
                  <c:v>39577000</c:v>
                </c:pt>
                <c:pt idx="2">
                  <c:v>63236000</c:v>
                </c:pt>
                <c:pt idx="3">
                  <c:v>60556000</c:v>
                </c:pt>
                <c:pt idx="4">
                  <c:v>69872000</c:v>
                </c:pt>
                <c:pt idx="5">
                  <c:v>98210000</c:v>
                </c:pt>
                <c:pt idx="6">
                  <c:v>111063000</c:v>
                </c:pt>
                <c:pt idx="7">
                  <c:v>156982000</c:v>
                </c:pt>
                <c:pt idx="8">
                  <c:v>270353000</c:v>
                </c:pt>
                <c:pt idx="9">
                  <c:v>368362000</c:v>
                </c:pt>
                <c:pt idx="10">
                  <c:v>529681000</c:v>
                </c:pt>
                <c:pt idx="11">
                  <c:v>750221000</c:v>
                </c:pt>
                <c:pt idx="12">
                  <c:v>786119000</c:v>
                </c:pt>
                <c:pt idx="13">
                  <c:v>781681000</c:v>
                </c:pt>
                <c:pt idx="14">
                  <c:v>837255000</c:v>
                </c:pt>
                <c:pt idx="15">
                  <c:v>661894000</c:v>
                </c:pt>
                <c:pt idx="16">
                  <c:v>693986000</c:v>
                </c:pt>
                <c:pt idx="17">
                  <c:v>650138000</c:v>
                </c:pt>
                <c:pt idx="18">
                  <c:v>672444000</c:v>
                </c:pt>
                <c:pt idx="19">
                  <c:v>665577000</c:v>
                </c:pt>
                <c:pt idx="20">
                  <c:v>598497000</c:v>
                </c:pt>
                <c:pt idx="21">
                  <c:v>639324000</c:v>
                </c:pt>
                <c:pt idx="22">
                  <c:v>624104000</c:v>
                </c:pt>
                <c:pt idx="23">
                  <c:v>720244000</c:v>
                </c:pt>
                <c:pt idx="24">
                  <c:v>649450000</c:v>
                </c:pt>
                <c:pt idx="25">
                  <c:v>621400000</c:v>
                </c:pt>
                <c:pt idx="26">
                  <c:v>607395000</c:v>
                </c:pt>
                <c:pt idx="27">
                  <c:v>510829000</c:v>
                </c:pt>
                <c:pt idx="28">
                  <c:v>485429000</c:v>
                </c:pt>
                <c:pt idx="29">
                  <c:v>522060000</c:v>
                </c:pt>
                <c:pt idx="30">
                  <c:v>468001000</c:v>
                </c:pt>
                <c:pt idx="31">
                  <c:v>390205000</c:v>
                </c:pt>
                <c:pt idx="32">
                  <c:v>790313000</c:v>
                </c:pt>
                <c:pt idx="33">
                  <c:v>691552000</c:v>
                </c:pt>
                <c:pt idx="34">
                  <c:v>756652000</c:v>
                </c:pt>
                <c:pt idx="35">
                  <c:v>1018574000</c:v>
                </c:pt>
                <c:pt idx="36">
                  <c:v>937212000</c:v>
                </c:pt>
                <c:pt idx="37">
                  <c:v>943458000</c:v>
                </c:pt>
                <c:pt idx="38">
                  <c:v>1030457000</c:v>
                </c:pt>
                <c:pt idx="39">
                  <c:v>1055414000</c:v>
                </c:pt>
                <c:pt idx="40">
                  <c:v>1128416000</c:v>
                </c:pt>
                <c:pt idx="41">
                  <c:v>1222443000</c:v>
                </c:pt>
                <c:pt idx="42">
                  <c:v>1369986000</c:v>
                </c:pt>
                <c:pt idx="43">
                  <c:v>1389349000</c:v>
                </c:pt>
                <c:pt idx="44">
                  <c:v>1664915000</c:v>
                </c:pt>
                <c:pt idx="45">
                  <c:v>1748240000</c:v>
                </c:pt>
                <c:pt idx="46">
                  <c:v>1491182000</c:v>
                </c:pt>
                <c:pt idx="47">
                  <c:v>1414505000</c:v>
                </c:pt>
                <c:pt idx="48">
                  <c:v>1329986000</c:v>
                </c:pt>
                <c:pt idx="49">
                  <c:v>1383749000</c:v>
                </c:pt>
                <c:pt idx="50">
                  <c:v>1300290000</c:v>
                </c:pt>
                <c:pt idx="51">
                  <c:v>1446092000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3-407D-8DE3-F74238918002}"/>
            </c:ext>
          </c:extLst>
        </c:ser>
        <c:ser>
          <c:idx val="2"/>
          <c:order val="1"/>
          <c:tx>
            <c:v>Somalia &amp; Sudan livestock exports in US$</c:v>
          </c:tx>
          <c:spPr>
            <a:solidFill>
              <a:schemeClr val="accent4"/>
            </a:solidFill>
            <a:ln w="28575" cap="rnd" cmpd="sng">
              <a:solidFill>
                <a:schemeClr val="accent4"/>
              </a:solidFill>
              <a:round/>
            </a:ln>
            <a:effectLst/>
          </c:spPr>
          <c:invertIfNegative val="0"/>
          <c:cat>
            <c:numRef>
              <c:f>'Export Data'!$B$267:$B$318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'Export Data'!$O$320:$O$371</c:f>
              <c:numCache>
                <c:formatCode>#,##0</c:formatCode>
                <c:ptCount val="52"/>
                <c:pt idx="0">
                  <c:v>31597000</c:v>
                </c:pt>
                <c:pt idx="1">
                  <c:v>29204000</c:v>
                </c:pt>
                <c:pt idx="2">
                  <c:v>29231000</c:v>
                </c:pt>
                <c:pt idx="3">
                  <c:v>39737000</c:v>
                </c:pt>
                <c:pt idx="4">
                  <c:v>52277000</c:v>
                </c:pt>
                <c:pt idx="5">
                  <c:v>64750000</c:v>
                </c:pt>
                <c:pt idx="6">
                  <c:v>50386000</c:v>
                </c:pt>
                <c:pt idx="7">
                  <c:v>58006000</c:v>
                </c:pt>
                <c:pt idx="8">
                  <c:v>115680000</c:v>
                </c:pt>
                <c:pt idx="9">
                  <c:v>111898000</c:v>
                </c:pt>
                <c:pt idx="10">
                  <c:v>146030000</c:v>
                </c:pt>
                <c:pt idx="11">
                  <c:v>183855000</c:v>
                </c:pt>
                <c:pt idx="12">
                  <c:v>289787000</c:v>
                </c:pt>
                <c:pt idx="13">
                  <c:v>130163000</c:v>
                </c:pt>
                <c:pt idx="14">
                  <c:v>105305000</c:v>
                </c:pt>
                <c:pt idx="15">
                  <c:v>151521000</c:v>
                </c:pt>
                <c:pt idx="16">
                  <c:v>99283000</c:v>
                </c:pt>
                <c:pt idx="17">
                  <c:v>86534000</c:v>
                </c:pt>
                <c:pt idx="18">
                  <c:v>78472000</c:v>
                </c:pt>
                <c:pt idx="19">
                  <c:v>86233000</c:v>
                </c:pt>
                <c:pt idx="20">
                  <c:v>126396000</c:v>
                </c:pt>
                <c:pt idx="21">
                  <c:v>81296000</c:v>
                </c:pt>
                <c:pt idx="22">
                  <c:v>114396000</c:v>
                </c:pt>
                <c:pt idx="23">
                  <c:v>122396000</c:v>
                </c:pt>
                <c:pt idx="24">
                  <c:v>157986000</c:v>
                </c:pt>
                <c:pt idx="25">
                  <c:v>176106000</c:v>
                </c:pt>
                <c:pt idx="26">
                  <c:v>182791000</c:v>
                </c:pt>
                <c:pt idx="27">
                  <c:v>204159000</c:v>
                </c:pt>
                <c:pt idx="28">
                  <c:v>203752000</c:v>
                </c:pt>
                <c:pt idx="29">
                  <c:v>232970000</c:v>
                </c:pt>
                <c:pt idx="30">
                  <c:v>157364000</c:v>
                </c:pt>
                <c:pt idx="31">
                  <c:v>64960000</c:v>
                </c:pt>
                <c:pt idx="32">
                  <c:v>228801000</c:v>
                </c:pt>
                <c:pt idx="33">
                  <c:v>222919000</c:v>
                </c:pt>
                <c:pt idx="34">
                  <c:v>211716000</c:v>
                </c:pt>
                <c:pt idx="35">
                  <c:v>214559000</c:v>
                </c:pt>
                <c:pt idx="36">
                  <c:v>208878000</c:v>
                </c:pt>
                <c:pt idx="37">
                  <c:v>198636000</c:v>
                </c:pt>
                <c:pt idx="38">
                  <c:v>155986000</c:v>
                </c:pt>
                <c:pt idx="39">
                  <c:v>376533000</c:v>
                </c:pt>
                <c:pt idx="40">
                  <c:v>330593000</c:v>
                </c:pt>
                <c:pt idx="41">
                  <c:v>514533000</c:v>
                </c:pt>
                <c:pt idx="42">
                  <c:v>622209000</c:v>
                </c:pt>
                <c:pt idx="43">
                  <c:v>809200000</c:v>
                </c:pt>
                <c:pt idx="44">
                  <c:v>902001000</c:v>
                </c:pt>
                <c:pt idx="45">
                  <c:v>1030813000</c:v>
                </c:pt>
                <c:pt idx="46">
                  <c:v>1192582000</c:v>
                </c:pt>
                <c:pt idx="47">
                  <c:v>1236220000</c:v>
                </c:pt>
                <c:pt idx="48">
                  <c:v>1000104000</c:v>
                </c:pt>
                <c:pt idx="49">
                  <c:v>776167000</c:v>
                </c:pt>
                <c:pt idx="50">
                  <c:v>429644000</c:v>
                </c:pt>
                <c:pt idx="51">
                  <c:v>549541000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3-407D-8DE3-F74238918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390208"/>
        <c:axId val="678321776"/>
      </c:barChart>
      <c:lineChart>
        <c:grouping val="standard"/>
        <c:varyColors val="0"/>
        <c:ser>
          <c:idx val="3"/>
          <c:order val="2"/>
          <c:tx>
            <c:strRef>
              <c:f>'WDI Data'!$A$36:$B$36</c:f>
              <c:strCache>
                <c:ptCount val="1"/>
                <c:pt idx="0">
                  <c:v>Gulf states total population</c:v>
                </c:pt>
              </c:strCache>
            </c:strRef>
          </c:tx>
          <c:spPr>
            <a:ln w="34925">
              <a:solidFill>
                <a:schemeClr val="bg2">
                  <a:lumMod val="10000"/>
                </a:schemeClr>
              </a:solidFill>
            </a:ln>
          </c:spPr>
          <c:marker>
            <c:symbol val="none"/>
          </c:marker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Data'!$C$36:$BB$36</c:f>
              <c:numCache>
                <c:formatCode>General</c:formatCode>
                <c:ptCount val="52"/>
                <c:pt idx="0">
                  <c:v>8218316</c:v>
                </c:pt>
                <c:pt idx="1">
                  <c:v>8652796</c:v>
                </c:pt>
                <c:pt idx="2">
                  <c:v>9129939</c:v>
                </c:pt>
                <c:pt idx="3">
                  <c:v>9649794</c:v>
                </c:pt>
                <c:pt idx="4">
                  <c:v>10210489</c:v>
                </c:pt>
                <c:pt idx="5">
                  <c:v>10804289</c:v>
                </c:pt>
                <c:pt idx="6">
                  <c:v>11437639</c:v>
                </c:pt>
                <c:pt idx="7">
                  <c:v>12117943</c:v>
                </c:pt>
                <c:pt idx="8">
                  <c:v>12832155</c:v>
                </c:pt>
                <c:pt idx="9">
                  <c:v>13573136</c:v>
                </c:pt>
                <c:pt idx="10">
                  <c:v>14337135</c:v>
                </c:pt>
                <c:pt idx="11">
                  <c:v>15099358</c:v>
                </c:pt>
                <c:pt idx="12">
                  <c:v>15863857</c:v>
                </c:pt>
                <c:pt idx="13">
                  <c:v>16659472</c:v>
                </c:pt>
                <c:pt idx="14">
                  <c:v>17473442</c:v>
                </c:pt>
                <c:pt idx="15">
                  <c:v>18312288</c:v>
                </c:pt>
                <c:pt idx="16">
                  <c:v>19196109</c:v>
                </c:pt>
                <c:pt idx="17">
                  <c:v>20111491</c:v>
                </c:pt>
                <c:pt idx="18">
                  <c:v>21045461</c:v>
                </c:pt>
                <c:pt idx="19">
                  <c:v>21996163</c:v>
                </c:pt>
                <c:pt idx="20">
                  <c:v>22343469</c:v>
                </c:pt>
                <c:pt idx="21">
                  <c:v>22889247</c:v>
                </c:pt>
                <c:pt idx="22">
                  <c:v>24029204</c:v>
                </c:pt>
                <c:pt idx="23">
                  <c:v>24855054</c:v>
                </c:pt>
                <c:pt idx="24">
                  <c:v>25565270</c:v>
                </c:pt>
                <c:pt idx="25">
                  <c:v>26278806</c:v>
                </c:pt>
                <c:pt idx="26">
                  <c:v>27058312</c:v>
                </c:pt>
                <c:pt idx="27">
                  <c:v>27894786</c:v>
                </c:pt>
                <c:pt idx="28">
                  <c:v>28746462</c:v>
                </c:pt>
                <c:pt idx="29">
                  <c:v>29602685</c:v>
                </c:pt>
                <c:pt idx="30">
                  <c:v>30459256</c:v>
                </c:pt>
                <c:pt idx="31">
                  <c:v>31315542</c:v>
                </c:pt>
                <c:pt idx="32">
                  <c:v>32169603</c:v>
                </c:pt>
                <c:pt idx="33">
                  <c:v>33024177</c:v>
                </c:pt>
                <c:pt idx="34">
                  <c:v>33888877</c:v>
                </c:pt>
                <c:pt idx="35">
                  <c:v>35179863</c:v>
                </c:pt>
                <c:pt idx="36">
                  <c:v>37191923</c:v>
                </c:pt>
                <c:pt idx="37">
                  <c:v>39657586</c:v>
                </c:pt>
                <c:pt idx="38">
                  <c:v>42282616</c:v>
                </c:pt>
                <c:pt idx="39">
                  <c:v>44759255</c:v>
                </c:pt>
                <c:pt idx="40">
                  <c:v>46646119</c:v>
                </c:pt>
                <c:pt idx="41">
                  <c:v>48093093</c:v>
                </c:pt>
                <c:pt idx="42">
                  <c:v>49547353</c:v>
                </c:pt>
                <c:pt idx="43">
                  <c:v>50994717</c:v>
                </c:pt>
                <c:pt idx="44">
                  <c:v>52257965</c:v>
                </c:pt>
                <c:pt idx="45">
                  <c:v>53543981</c:v>
                </c:pt>
                <c:pt idx="46">
                  <c:v>54861515</c:v>
                </c:pt>
                <c:pt idx="47">
                  <c:v>56096765</c:v>
                </c:pt>
                <c:pt idx="48">
                  <c:v>57330716</c:v>
                </c:pt>
                <c:pt idx="49">
                  <c:v>58384310</c:v>
                </c:pt>
                <c:pt idx="50">
                  <c:v>58426093</c:v>
                </c:pt>
                <c:pt idx="51">
                  <c:v>58237626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6F3-407D-8DE3-F74238918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14864"/>
        <c:axId val="386055312"/>
      </c:lineChart>
      <c:catAx>
        <c:axId val="67839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321776"/>
        <c:crosses val="autoZero"/>
        <c:auto val="1"/>
        <c:lblAlgn val="ctr"/>
        <c:lblOffset val="100"/>
        <c:tickLblSkip val="5"/>
        <c:noMultiLvlLbl val="0"/>
      </c:catAx>
      <c:valAx>
        <c:axId val="67832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Livestock</a:t>
                </a:r>
                <a:r>
                  <a:rPr lang="en-US" sz="1400" baseline="0"/>
                  <a:t> Trade in US$ billion</a:t>
                </a:r>
                <a:endParaRPr lang="en-US" sz="1400"/>
              </a:p>
            </c:rich>
          </c:tx>
          <c:overlay val="0"/>
        </c:title>
        <c:numFmt formatCode="\$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390208"/>
        <c:crosses val="autoZero"/>
        <c:crossBetween val="between"/>
        <c:dispUnits>
          <c:builtInUnit val="billions"/>
        </c:dispUnits>
      </c:valAx>
      <c:valAx>
        <c:axId val="38605531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Gulf states total population in millions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49514864"/>
        <c:crosses val="max"/>
        <c:crossBetween val="between"/>
        <c:dispUnits>
          <c:builtInUnit val="millions"/>
        </c:dispUnits>
      </c:valAx>
      <c:catAx>
        <c:axId val="34951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055312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Horn</a:t>
            </a:r>
            <a:r>
              <a:rPr lang="en-US" sz="1600" baseline="0"/>
              <a:t> of Africa total value of all ruminant exports by US$ - 1970-2021</a:t>
            </a:r>
          </a:p>
          <a:p>
            <a:pPr>
              <a:defRPr sz="1600"/>
            </a:pPr>
            <a:r>
              <a:rPr lang="en-US" sz="1600" baseline="0"/>
              <a:t>source FAOstat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Total US$ value of exported ruminants</c:v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'Export Data'!$B$267:$B$318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'Export Data'!$O$267:$O$318</c:f>
              <c:numCache>
                <c:formatCode>#,##0</c:formatCode>
                <c:ptCount val="52"/>
                <c:pt idx="0">
                  <c:v>32421000</c:v>
                </c:pt>
                <c:pt idx="1">
                  <c:v>30152000</c:v>
                </c:pt>
                <c:pt idx="2">
                  <c:v>30912000</c:v>
                </c:pt>
                <c:pt idx="3">
                  <c:v>43600000</c:v>
                </c:pt>
                <c:pt idx="4">
                  <c:v>58900000</c:v>
                </c:pt>
                <c:pt idx="5">
                  <c:v>77784000</c:v>
                </c:pt>
                <c:pt idx="6">
                  <c:v>59349000</c:v>
                </c:pt>
                <c:pt idx="7">
                  <c:v>59012000</c:v>
                </c:pt>
                <c:pt idx="8">
                  <c:v>116141000</c:v>
                </c:pt>
                <c:pt idx="9">
                  <c:v>115598000</c:v>
                </c:pt>
                <c:pt idx="10">
                  <c:v>153007000</c:v>
                </c:pt>
                <c:pt idx="11">
                  <c:v>189870000</c:v>
                </c:pt>
                <c:pt idx="12">
                  <c:v>297885000</c:v>
                </c:pt>
                <c:pt idx="13">
                  <c:v>141343000</c:v>
                </c:pt>
                <c:pt idx="14">
                  <c:v>114605000</c:v>
                </c:pt>
                <c:pt idx="15">
                  <c:v>164741000</c:v>
                </c:pt>
                <c:pt idx="16">
                  <c:v>115301000</c:v>
                </c:pt>
                <c:pt idx="17">
                  <c:v>102851000</c:v>
                </c:pt>
                <c:pt idx="18">
                  <c:v>97780000</c:v>
                </c:pt>
                <c:pt idx="19">
                  <c:v>99207000</c:v>
                </c:pt>
                <c:pt idx="20">
                  <c:v>138221000</c:v>
                </c:pt>
                <c:pt idx="21">
                  <c:v>85166000</c:v>
                </c:pt>
                <c:pt idx="22">
                  <c:v>117896000</c:v>
                </c:pt>
                <c:pt idx="23">
                  <c:v>127835000</c:v>
                </c:pt>
                <c:pt idx="24">
                  <c:v>263544000</c:v>
                </c:pt>
                <c:pt idx="25">
                  <c:v>231425000</c:v>
                </c:pt>
                <c:pt idx="26">
                  <c:v>254832000</c:v>
                </c:pt>
                <c:pt idx="27">
                  <c:v>257745000</c:v>
                </c:pt>
                <c:pt idx="28">
                  <c:v>226915000</c:v>
                </c:pt>
                <c:pt idx="29">
                  <c:v>267587000</c:v>
                </c:pt>
                <c:pt idx="30">
                  <c:v>162994000</c:v>
                </c:pt>
                <c:pt idx="31">
                  <c:v>69042000</c:v>
                </c:pt>
                <c:pt idx="32">
                  <c:v>238702000</c:v>
                </c:pt>
                <c:pt idx="33">
                  <c:v>234380000</c:v>
                </c:pt>
                <c:pt idx="34">
                  <c:v>225607000</c:v>
                </c:pt>
                <c:pt idx="35">
                  <c:v>245953000</c:v>
                </c:pt>
                <c:pt idx="36">
                  <c:v>257117000</c:v>
                </c:pt>
                <c:pt idx="37">
                  <c:v>276401000</c:v>
                </c:pt>
                <c:pt idx="38">
                  <c:v>221537000</c:v>
                </c:pt>
                <c:pt idx="39">
                  <c:v>492215000</c:v>
                </c:pt>
                <c:pt idx="40">
                  <c:v>477480000</c:v>
                </c:pt>
                <c:pt idx="41">
                  <c:v>696798000</c:v>
                </c:pt>
                <c:pt idx="42">
                  <c:v>750452000</c:v>
                </c:pt>
                <c:pt idx="43">
                  <c:v>1096473000</c:v>
                </c:pt>
                <c:pt idx="44">
                  <c:v>1264048000</c:v>
                </c:pt>
                <c:pt idx="45">
                  <c:v>1386257000</c:v>
                </c:pt>
                <c:pt idx="46">
                  <c:v>1227528000</c:v>
                </c:pt>
                <c:pt idx="47">
                  <c:v>1291318000</c:v>
                </c:pt>
                <c:pt idx="48">
                  <c:v>1057899000</c:v>
                </c:pt>
                <c:pt idx="49">
                  <c:v>877655000</c:v>
                </c:pt>
                <c:pt idx="50">
                  <c:v>483250000</c:v>
                </c:pt>
                <c:pt idx="51">
                  <c:v>593757000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7A-204D-8394-15B30EA15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7590768"/>
        <c:axId val="1245155104"/>
      </c:lineChart>
      <c:catAx>
        <c:axId val="124759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5155104"/>
        <c:crosses val="autoZero"/>
        <c:auto val="1"/>
        <c:lblAlgn val="ctr"/>
        <c:lblOffset val="100"/>
        <c:tickLblSkip val="5"/>
        <c:noMultiLvlLbl val="0"/>
      </c:catAx>
      <c:valAx>
        <c:axId val="124515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590768"/>
        <c:crosses val="autoZero"/>
        <c:crossBetween val="between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solidFill>
            <a:schemeClr val="accent4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Gulf States </a:t>
            </a:r>
            <a:r>
              <a:rPr lang="en-US" baseline="0"/>
              <a:t>livestock (heads) imports 1970-2021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source FAOstat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'Import Data'!$G$1</c:f>
              <c:strCache>
                <c:ptCount val="1"/>
                <c:pt idx="0">
                  <c:v>Sheep</c:v>
                </c:pt>
              </c:strCache>
            </c:strRef>
          </c:tx>
          <c:invertIfNegative val="0"/>
          <c:cat>
            <c:strRef>
              <c:f>'Import Data'!$B$314:$B$365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'Import Data'!$G$314:$G$365</c:f>
              <c:numCache>
                <c:formatCode>#,##0</c:formatCode>
                <c:ptCount val="52"/>
                <c:pt idx="0">
                  <c:v>990125</c:v>
                </c:pt>
                <c:pt idx="1">
                  <c:v>1012232</c:v>
                </c:pt>
                <c:pt idx="2">
                  <c:v>2043794</c:v>
                </c:pt>
                <c:pt idx="3">
                  <c:v>1112468</c:v>
                </c:pt>
                <c:pt idx="4">
                  <c:v>1654012</c:v>
                </c:pt>
                <c:pt idx="5">
                  <c:v>1682059</c:v>
                </c:pt>
                <c:pt idx="6">
                  <c:v>1937154</c:v>
                </c:pt>
                <c:pt idx="7">
                  <c:v>2582450</c:v>
                </c:pt>
                <c:pt idx="8">
                  <c:v>3770027</c:v>
                </c:pt>
                <c:pt idx="9">
                  <c:v>5537577</c:v>
                </c:pt>
                <c:pt idx="10">
                  <c:v>6604686</c:v>
                </c:pt>
                <c:pt idx="11">
                  <c:v>8511477</c:v>
                </c:pt>
                <c:pt idx="12">
                  <c:v>9375699</c:v>
                </c:pt>
                <c:pt idx="13">
                  <c:v>10226412</c:v>
                </c:pt>
                <c:pt idx="14">
                  <c:v>10968020</c:v>
                </c:pt>
                <c:pt idx="15">
                  <c:v>10032217</c:v>
                </c:pt>
                <c:pt idx="16">
                  <c:v>11164442</c:v>
                </c:pt>
                <c:pt idx="17">
                  <c:v>11084641</c:v>
                </c:pt>
                <c:pt idx="18">
                  <c:v>11138364</c:v>
                </c:pt>
                <c:pt idx="19">
                  <c:v>9169916</c:v>
                </c:pt>
                <c:pt idx="20">
                  <c:v>8436830</c:v>
                </c:pt>
                <c:pt idx="21">
                  <c:v>8473538</c:v>
                </c:pt>
                <c:pt idx="22">
                  <c:v>9227165</c:v>
                </c:pt>
                <c:pt idx="23">
                  <c:v>11882755</c:v>
                </c:pt>
                <c:pt idx="24">
                  <c:v>10951436</c:v>
                </c:pt>
                <c:pt idx="25">
                  <c:v>10313274</c:v>
                </c:pt>
                <c:pt idx="26">
                  <c:v>10244039</c:v>
                </c:pt>
                <c:pt idx="27">
                  <c:v>9152259</c:v>
                </c:pt>
                <c:pt idx="28">
                  <c:v>7905757</c:v>
                </c:pt>
                <c:pt idx="29">
                  <c:v>8281005</c:v>
                </c:pt>
                <c:pt idx="30">
                  <c:v>8140135</c:v>
                </c:pt>
                <c:pt idx="31">
                  <c:v>6087736</c:v>
                </c:pt>
                <c:pt idx="32">
                  <c:v>9517813</c:v>
                </c:pt>
                <c:pt idx="33">
                  <c:v>8263993</c:v>
                </c:pt>
                <c:pt idx="34">
                  <c:v>8016616</c:v>
                </c:pt>
                <c:pt idx="35">
                  <c:v>10344202</c:v>
                </c:pt>
                <c:pt idx="36">
                  <c:v>9158654</c:v>
                </c:pt>
                <c:pt idx="37">
                  <c:v>8727401</c:v>
                </c:pt>
                <c:pt idx="38">
                  <c:v>8225659</c:v>
                </c:pt>
                <c:pt idx="39">
                  <c:v>7580110</c:v>
                </c:pt>
                <c:pt idx="40">
                  <c:v>7501746</c:v>
                </c:pt>
                <c:pt idx="41">
                  <c:v>7254208</c:v>
                </c:pt>
                <c:pt idx="42">
                  <c:v>7942955</c:v>
                </c:pt>
                <c:pt idx="43">
                  <c:v>8409792</c:v>
                </c:pt>
                <c:pt idx="44">
                  <c:v>8714989</c:v>
                </c:pt>
                <c:pt idx="45">
                  <c:v>9099689</c:v>
                </c:pt>
                <c:pt idx="46">
                  <c:v>9767883</c:v>
                </c:pt>
                <c:pt idx="47">
                  <c:v>9056264</c:v>
                </c:pt>
                <c:pt idx="48">
                  <c:v>6698974</c:v>
                </c:pt>
                <c:pt idx="49">
                  <c:v>7470666</c:v>
                </c:pt>
                <c:pt idx="50">
                  <c:v>6208569</c:v>
                </c:pt>
                <c:pt idx="51">
                  <c:v>6331100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83-4A25-AAB7-3C619B009E15}"/>
            </c:ext>
          </c:extLst>
        </c:ser>
        <c:ser>
          <c:idx val="1"/>
          <c:order val="1"/>
          <c:tx>
            <c:strRef>
              <c:f>'Import Data'!$F$1</c:f>
              <c:strCache>
                <c:ptCount val="1"/>
                <c:pt idx="0">
                  <c:v>Goats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'Import Data'!$B$314:$B$365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'Import Data'!$F$314:$F$365</c:f>
              <c:numCache>
                <c:formatCode>#,##0</c:formatCode>
                <c:ptCount val="52"/>
                <c:pt idx="0">
                  <c:v>485398</c:v>
                </c:pt>
                <c:pt idx="1">
                  <c:v>684000</c:v>
                </c:pt>
                <c:pt idx="2">
                  <c:v>539926</c:v>
                </c:pt>
                <c:pt idx="3">
                  <c:v>709976</c:v>
                </c:pt>
                <c:pt idx="4">
                  <c:v>73479</c:v>
                </c:pt>
                <c:pt idx="5">
                  <c:v>355870</c:v>
                </c:pt>
                <c:pt idx="6">
                  <c:v>208031</c:v>
                </c:pt>
                <c:pt idx="7">
                  <c:v>210000</c:v>
                </c:pt>
                <c:pt idx="8">
                  <c:v>670000</c:v>
                </c:pt>
                <c:pt idx="9">
                  <c:v>396847</c:v>
                </c:pt>
                <c:pt idx="10">
                  <c:v>299597</c:v>
                </c:pt>
                <c:pt idx="11">
                  <c:v>132725</c:v>
                </c:pt>
                <c:pt idx="12">
                  <c:v>184873</c:v>
                </c:pt>
                <c:pt idx="13">
                  <c:v>154383</c:v>
                </c:pt>
                <c:pt idx="14">
                  <c:v>232290</c:v>
                </c:pt>
                <c:pt idx="15">
                  <c:v>169581</c:v>
                </c:pt>
                <c:pt idx="16">
                  <c:v>200244</c:v>
                </c:pt>
                <c:pt idx="17">
                  <c:v>179444</c:v>
                </c:pt>
                <c:pt idx="18">
                  <c:v>164662</c:v>
                </c:pt>
                <c:pt idx="19">
                  <c:v>221702</c:v>
                </c:pt>
                <c:pt idx="20">
                  <c:v>327607</c:v>
                </c:pt>
                <c:pt idx="21">
                  <c:v>507070</c:v>
                </c:pt>
                <c:pt idx="22">
                  <c:v>935755</c:v>
                </c:pt>
                <c:pt idx="23">
                  <c:v>1164055</c:v>
                </c:pt>
                <c:pt idx="24">
                  <c:v>1176828</c:v>
                </c:pt>
                <c:pt idx="25">
                  <c:v>3235558</c:v>
                </c:pt>
                <c:pt idx="26">
                  <c:v>2651413</c:v>
                </c:pt>
                <c:pt idx="27">
                  <c:v>3253327</c:v>
                </c:pt>
                <c:pt idx="28">
                  <c:v>2328582</c:v>
                </c:pt>
                <c:pt idx="29">
                  <c:v>2448334</c:v>
                </c:pt>
                <c:pt idx="30">
                  <c:v>2701931</c:v>
                </c:pt>
                <c:pt idx="31">
                  <c:v>2189593</c:v>
                </c:pt>
                <c:pt idx="32">
                  <c:v>1460771</c:v>
                </c:pt>
                <c:pt idx="33">
                  <c:v>1578903</c:v>
                </c:pt>
                <c:pt idx="34">
                  <c:v>2220656</c:v>
                </c:pt>
                <c:pt idx="35">
                  <c:v>1333770</c:v>
                </c:pt>
                <c:pt idx="36">
                  <c:v>2954048</c:v>
                </c:pt>
                <c:pt idx="37">
                  <c:v>3197003</c:v>
                </c:pt>
                <c:pt idx="38">
                  <c:v>3548340</c:v>
                </c:pt>
                <c:pt idx="39">
                  <c:v>3233019</c:v>
                </c:pt>
                <c:pt idx="40">
                  <c:v>3377436</c:v>
                </c:pt>
                <c:pt idx="41">
                  <c:v>4156536</c:v>
                </c:pt>
                <c:pt idx="42">
                  <c:v>4149966</c:v>
                </c:pt>
                <c:pt idx="43">
                  <c:v>2657667</c:v>
                </c:pt>
                <c:pt idx="44">
                  <c:v>4316337</c:v>
                </c:pt>
                <c:pt idx="45">
                  <c:v>3968027</c:v>
                </c:pt>
                <c:pt idx="46">
                  <c:v>3847306</c:v>
                </c:pt>
                <c:pt idx="47">
                  <c:v>3161255</c:v>
                </c:pt>
                <c:pt idx="48">
                  <c:v>2731517</c:v>
                </c:pt>
                <c:pt idx="49">
                  <c:v>3000128</c:v>
                </c:pt>
                <c:pt idx="50">
                  <c:v>2506507</c:v>
                </c:pt>
                <c:pt idx="51">
                  <c:v>2778971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83-4A25-AAB7-3C619B009E15}"/>
            </c:ext>
          </c:extLst>
        </c:ser>
        <c:ser>
          <c:idx val="2"/>
          <c:order val="2"/>
          <c:tx>
            <c:strRef>
              <c:f>'Import Data'!$E$1</c:f>
              <c:strCache>
                <c:ptCount val="1"/>
                <c:pt idx="0">
                  <c:v>Cattle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'Import Data'!$B$314:$B$365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'Import Data'!$E$314:$E$365</c:f>
              <c:numCache>
                <c:formatCode>#,##0</c:formatCode>
                <c:ptCount val="52"/>
                <c:pt idx="0">
                  <c:v>54131</c:v>
                </c:pt>
                <c:pt idx="1">
                  <c:v>61179</c:v>
                </c:pt>
                <c:pt idx="2">
                  <c:v>102478</c:v>
                </c:pt>
                <c:pt idx="3">
                  <c:v>90423</c:v>
                </c:pt>
                <c:pt idx="4">
                  <c:v>77833</c:v>
                </c:pt>
                <c:pt idx="5">
                  <c:v>64266</c:v>
                </c:pt>
                <c:pt idx="6">
                  <c:v>67678</c:v>
                </c:pt>
                <c:pt idx="7">
                  <c:v>77833</c:v>
                </c:pt>
                <c:pt idx="8">
                  <c:v>146754</c:v>
                </c:pt>
                <c:pt idx="9">
                  <c:v>117786</c:v>
                </c:pt>
                <c:pt idx="10">
                  <c:v>169821</c:v>
                </c:pt>
                <c:pt idx="11">
                  <c:v>245428</c:v>
                </c:pt>
                <c:pt idx="12">
                  <c:v>276649</c:v>
                </c:pt>
                <c:pt idx="13">
                  <c:v>153156</c:v>
                </c:pt>
                <c:pt idx="14">
                  <c:v>115997</c:v>
                </c:pt>
                <c:pt idx="15">
                  <c:v>83998</c:v>
                </c:pt>
                <c:pt idx="16">
                  <c:v>65873</c:v>
                </c:pt>
                <c:pt idx="17">
                  <c:v>110038</c:v>
                </c:pt>
                <c:pt idx="18">
                  <c:v>53314</c:v>
                </c:pt>
                <c:pt idx="19">
                  <c:v>51802</c:v>
                </c:pt>
                <c:pt idx="20">
                  <c:v>46698</c:v>
                </c:pt>
                <c:pt idx="21">
                  <c:v>35348</c:v>
                </c:pt>
                <c:pt idx="22">
                  <c:v>38741</c:v>
                </c:pt>
                <c:pt idx="23">
                  <c:v>39994</c:v>
                </c:pt>
                <c:pt idx="24">
                  <c:v>72825</c:v>
                </c:pt>
                <c:pt idx="25">
                  <c:v>40820</c:v>
                </c:pt>
                <c:pt idx="26">
                  <c:v>17322</c:v>
                </c:pt>
                <c:pt idx="27">
                  <c:v>14509</c:v>
                </c:pt>
                <c:pt idx="28">
                  <c:v>18908</c:v>
                </c:pt>
                <c:pt idx="29">
                  <c:v>66881</c:v>
                </c:pt>
                <c:pt idx="30">
                  <c:v>43627</c:v>
                </c:pt>
                <c:pt idx="31">
                  <c:v>26174</c:v>
                </c:pt>
                <c:pt idx="32">
                  <c:v>62964</c:v>
                </c:pt>
                <c:pt idx="33">
                  <c:v>100090</c:v>
                </c:pt>
                <c:pt idx="34">
                  <c:v>90688</c:v>
                </c:pt>
                <c:pt idx="35">
                  <c:v>43619</c:v>
                </c:pt>
                <c:pt idx="36">
                  <c:v>64660</c:v>
                </c:pt>
                <c:pt idx="37">
                  <c:v>83443</c:v>
                </c:pt>
                <c:pt idx="38">
                  <c:v>130060</c:v>
                </c:pt>
                <c:pt idx="39">
                  <c:v>279113</c:v>
                </c:pt>
                <c:pt idx="40">
                  <c:v>177795</c:v>
                </c:pt>
                <c:pt idx="41">
                  <c:v>130926</c:v>
                </c:pt>
                <c:pt idx="42">
                  <c:v>113036</c:v>
                </c:pt>
                <c:pt idx="43">
                  <c:v>215280</c:v>
                </c:pt>
                <c:pt idx="44">
                  <c:v>182044</c:v>
                </c:pt>
                <c:pt idx="45">
                  <c:v>228367</c:v>
                </c:pt>
                <c:pt idx="46">
                  <c:v>174658</c:v>
                </c:pt>
                <c:pt idx="47">
                  <c:v>165571</c:v>
                </c:pt>
                <c:pt idx="48">
                  <c:v>164354</c:v>
                </c:pt>
                <c:pt idx="49">
                  <c:v>154067</c:v>
                </c:pt>
                <c:pt idx="50">
                  <c:v>316380</c:v>
                </c:pt>
                <c:pt idx="51">
                  <c:v>226298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83-4A25-AAB7-3C619B009E15}"/>
            </c:ext>
          </c:extLst>
        </c:ser>
        <c:ser>
          <c:idx val="0"/>
          <c:order val="3"/>
          <c:tx>
            <c:strRef>
              <c:f>'Import Data'!$D$1</c:f>
              <c:strCache>
                <c:ptCount val="1"/>
                <c:pt idx="0">
                  <c:v>Camels</c:v>
                </c:pt>
              </c:strCache>
            </c:strRef>
          </c:tx>
          <c:invertIfNegative val="0"/>
          <c:cat>
            <c:strRef>
              <c:f>'Import Data'!$B$314:$B$365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'Import Data'!$D$314:$D$365</c:f>
              <c:numCache>
                <c:formatCode>#,##0</c:formatCode>
                <c:ptCount val="52"/>
                <c:pt idx="0">
                  <c:v>24035</c:v>
                </c:pt>
                <c:pt idx="1">
                  <c:v>27001</c:v>
                </c:pt>
                <c:pt idx="2">
                  <c:v>22999</c:v>
                </c:pt>
                <c:pt idx="3">
                  <c:v>27113</c:v>
                </c:pt>
                <c:pt idx="4">
                  <c:v>21141</c:v>
                </c:pt>
                <c:pt idx="5">
                  <c:v>35417</c:v>
                </c:pt>
                <c:pt idx="6">
                  <c:v>38988</c:v>
                </c:pt>
                <c:pt idx="7">
                  <c:v>20626</c:v>
                </c:pt>
                <c:pt idx="8">
                  <c:v>28985</c:v>
                </c:pt>
                <c:pt idx="9">
                  <c:v>15372</c:v>
                </c:pt>
                <c:pt idx="10">
                  <c:v>17856</c:v>
                </c:pt>
                <c:pt idx="11">
                  <c:v>15313</c:v>
                </c:pt>
                <c:pt idx="12">
                  <c:v>14280</c:v>
                </c:pt>
                <c:pt idx="13">
                  <c:v>11785</c:v>
                </c:pt>
                <c:pt idx="14">
                  <c:v>5271</c:v>
                </c:pt>
                <c:pt idx="15">
                  <c:v>8939</c:v>
                </c:pt>
                <c:pt idx="16">
                  <c:v>10339</c:v>
                </c:pt>
                <c:pt idx="17">
                  <c:v>13653</c:v>
                </c:pt>
                <c:pt idx="18">
                  <c:v>11229</c:v>
                </c:pt>
                <c:pt idx="19">
                  <c:v>4823</c:v>
                </c:pt>
                <c:pt idx="20">
                  <c:v>1015</c:v>
                </c:pt>
                <c:pt idx="21">
                  <c:v>666</c:v>
                </c:pt>
                <c:pt idx="22">
                  <c:v>1857</c:v>
                </c:pt>
                <c:pt idx="23">
                  <c:v>28534</c:v>
                </c:pt>
                <c:pt idx="24">
                  <c:v>56710</c:v>
                </c:pt>
                <c:pt idx="25">
                  <c:v>42424</c:v>
                </c:pt>
                <c:pt idx="26">
                  <c:v>67798</c:v>
                </c:pt>
                <c:pt idx="27">
                  <c:v>64023</c:v>
                </c:pt>
                <c:pt idx="28">
                  <c:v>23506</c:v>
                </c:pt>
                <c:pt idx="29">
                  <c:v>52451</c:v>
                </c:pt>
                <c:pt idx="30">
                  <c:v>25975</c:v>
                </c:pt>
                <c:pt idx="31">
                  <c:v>22463</c:v>
                </c:pt>
                <c:pt idx="32">
                  <c:v>30673</c:v>
                </c:pt>
                <c:pt idx="33">
                  <c:v>29080</c:v>
                </c:pt>
                <c:pt idx="34">
                  <c:v>56964</c:v>
                </c:pt>
                <c:pt idx="35">
                  <c:v>246298</c:v>
                </c:pt>
                <c:pt idx="36">
                  <c:v>161644</c:v>
                </c:pt>
                <c:pt idx="37">
                  <c:v>135564</c:v>
                </c:pt>
                <c:pt idx="38">
                  <c:v>176160</c:v>
                </c:pt>
                <c:pt idx="39">
                  <c:v>194689</c:v>
                </c:pt>
                <c:pt idx="40">
                  <c:v>245514</c:v>
                </c:pt>
                <c:pt idx="41">
                  <c:v>254301</c:v>
                </c:pt>
                <c:pt idx="42">
                  <c:v>283732</c:v>
                </c:pt>
                <c:pt idx="43">
                  <c:v>221776</c:v>
                </c:pt>
                <c:pt idx="44">
                  <c:v>212506</c:v>
                </c:pt>
                <c:pt idx="45">
                  <c:v>214775</c:v>
                </c:pt>
                <c:pt idx="46">
                  <c:v>211202</c:v>
                </c:pt>
                <c:pt idx="47">
                  <c:v>166175</c:v>
                </c:pt>
                <c:pt idx="48">
                  <c:v>348331</c:v>
                </c:pt>
                <c:pt idx="49">
                  <c:v>200303</c:v>
                </c:pt>
                <c:pt idx="50">
                  <c:v>183330</c:v>
                </c:pt>
                <c:pt idx="51">
                  <c:v>219026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83-4A25-AAB7-3C619B009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8"/>
        <c:overlap val="100"/>
        <c:axId val="1199104048"/>
        <c:axId val="1"/>
      </c:barChart>
      <c:catAx>
        <c:axId val="119910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1040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Gulf States livestock imports in US$ (stacked) 1970-2021</a:t>
            </a:r>
            <a:endParaRPr lang="en-FR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source FAOstat</a:t>
            </a:r>
            <a:endParaRPr lang="en-FR" sz="12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'Import Data'!$M$1</c:f>
              <c:strCache>
                <c:ptCount val="1"/>
                <c:pt idx="0">
                  <c:v>Sheep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invertIfNegative val="0"/>
          <c:cat>
            <c:strRef>
              <c:f>'Import Data'!$B$314:$B$365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'Import Data'!$M$314:$M$365</c:f>
              <c:numCache>
                <c:formatCode>_-* #,##0_-;\-* #,##0_-;_-* "-"??_-;_-@_-</c:formatCode>
                <c:ptCount val="52"/>
                <c:pt idx="0">
                  <c:v>18293000</c:v>
                </c:pt>
                <c:pt idx="1">
                  <c:v>20970000</c:v>
                </c:pt>
                <c:pt idx="2">
                  <c:v>39536000</c:v>
                </c:pt>
                <c:pt idx="3">
                  <c:v>31621000</c:v>
                </c:pt>
                <c:pt idx="4">
                  <c:v>50831000</c:v>
                </c:pt>
                <c:pt idx="5">
                  <c:v>65133000</c:v>
                </c:pt>
                <c:pt idx="6">
                  <c:v>78404000</c:v>
                </c:pt>
                <c:pt idx="7">
                  <c:v>123438000</c:v>
                </c:pt>
                <c:pt idx="8">
                  <c:v>203518000</c:v>
                </c:pt>
                <c:pt idx="9">
                  <c:v>305247000</c:v>
                </c:pt>
                <c:pt idx="10">
                  <c:v>445484000</c:v>
                </c:pt>
                <c:pt idx="11">
                  <c:v>655970000</c:v>
                </c:pt>
                <c:pt idx="12">
                  <c:v>688486000</c:v>
                </c:pt>
                <c:pt idx="13">
                  <c:v>684284000</c:v>
                </c:pt>
                <c:pt idx="14">
                  <c:v>744853000</c:v>
                </c:pt>
                <c:pt idx="15">
                  <c:v>592954000</c:v>
                </c:pt>
                <c:pt idx="16">
                  <c:v>623469000</c:v>
                </c:pt>
                <c:pt idx="17">
                  <c:v>577116000</c:v>
                </c:pt>
                <c:pt idx="18">
                  <c:v>607356000</c:v>
                </c:pt>
                <c:pt idx="19">
                  <c:v>602378000</c:v>
                </c:pt>
                <c:pt idx="20">
                  <c:v>530449000</c:v>
                </c:pt>
                <c:pt idx="21">
                  <c:v>566832000</c:v>
                </c:pt>
                <c:pt idx="22">
                  <c:v>534500000</c:v>
                </c:pt>
                <c:pt idx="23">
                  <c:v>625343000</c:v>
                </c:pt>
                <c:pt idx="24">
                  <c:v>553169000</c:v>
                </c:pt>
                <c:pt idx="25">
                  <c:v>481984000</c:v>
                </c:pt>
                <c:pt idx="26">
                  <c:v>491485000</c:v>
                </c:pt>
                <c:pt idx="27">
                  <c:v>390854000</c:v>
                </c:pt>
                <c:pt idx="28">
                  <c:v>396026000</c:v>
                </c:pt>
                <c:pt idx="29">
                  <c:v>409827000</c:v>
                </c:pt>
                <c:pt idx="30">
                  <c:v>368672000</c:v>
                </c:pt>
                <c:pt idx="31">
                  <c:v>296645000</c:v>
                </c:pt>
                <c:pt idx="32">
                  <c:v>676156000</c:v>
                </c:pt>
                <c:pt idx="33">
                  <c:v>558471000</c:v>
                </c:pt>
                <c:pt idx="34">
                  <c:v>592052000</c:v>
                </c:pt>
                <c:pt idx="35">
                  <c:v>852198000</c:v>
                </c:pt>
                <c:pt idx="36">
                  <c:v>726984000</c:v>
                </c:pt>
                <c:pt idx="37">
                  <c:v>667951000</c:v>
                </c:pt>
                <c:pt idx="38">
                  <c:v>680592000</c:v>
                </c:pt>
                <c:pt idx="39">
                  <c:v>680724000</c:v>
                </c:pt>
                <c:pt idx="40">
                  <c:v>776956000</c:v>
                </c:pt>
                <c:pt idx="41">
                  <c:v>823637000</c:v>
                </c:pt>
                <c:pt idx="42">
                  <c:v>892649000</c:v>
                </c:pt>
                <c:pt idx="43">
                  <c:v>935490000</c:v>
                </c:pt>
                <c:pt idx="44">
                  <c:v>1033776000</c:v>
                </c:pt>
                <c:pt idx="45">
                  <c:v>1087968000</c:v>
                </c:pt>
                <c:pt idx="46">
                  <c:v>934782000</c:v>
                </c:pt>
                <c:pt idx="47">
                  <c:v>984417000</c:v>
                </c:pt>
                <c:pt idx="48">
                  <c:v>861796000</c:v>
                </c:pt>
                <c:pt idx="49">
                  <c:v>925237000</c:v>
                </c:pt>
                <c:pt idx="50">
                  <c:v>810149000</c:v>
                </c:pt>
                <c:pt idx="51">
                  <c:v>853737000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25-FC47-9625-3E569A757565}"/>
            </c:ext>
          </c:extLst>
        </c:ser>
        <c:ser>
          <c:idx val="2"/>
          <c:order val="1"/>
          <c:tx>
            <c:strRef>
              <c:f>'Import Data'!$L$1</c:f>
              <c:strCache>
                <c:ptCount val="1"/>
                <c:pt idx="0">
                  <c:v>Goats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invertIfNegative val="0"/>
          <c:cat>
            <c:strRef>
              <c:f>'Import Data'!$B$314:$B$365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'Import Data'!$L$314:$L$365</c:f>
              <c:numCache>
                <c:formatCode>_-* #,##0_-;\-* #,##0_-;_-* "-"??_-;_-@_-</c:formatCode>
                <c:ptCount val="52"/>
                <c:pt idx="0">
                  <c:v>8227000</c:v>
                </c:pt>
                <c:pt idx="1">
                  <c:v>10100000</c:v>
                </c:pt>
                <c:pt idx="2">
                  <c:v>11909000</c:v>
                </c:pt>
                <c:pt idx="3">
                  <c:v>14939000</c:v>
                </c:pt>
                <c:pt idx="4">
                  <c:v>2217000</c:v>
                </c:pt>
                <c:pt idx="5">
                  <c:v>10362000</c:v>
                </c:pt>
                <c:pt idx="6">
                  <c:v>6693000</c:v>
                </c:pt>
                <c:pt idx="7">
                  <c:v>7531000</c:v>
                </c:pt>
                <c:pt idx="8">
                  <c:v>26096000</c:v>
                </c:pt>
                <c:pt idx="9">
                  <c:v>21050000</c:v>
                </c:pt>
                <c:pt idx="10">
                  <c:v>18018000</c:v>
                </c:pt>
                <c:pt idx="11">
                  <c:v>11864000</c:v>
                </c:pt>
                <c:pt idx="12">
                  <c:v>15483000</c:v>
                </c:pt>
                <c:pt idx="13">
                  <c:v>11856000</c:v>
                </c:pt>
                <c:pt idx="14">
                  <c:v>17025000</c:v>
                </c:pt>
                <c:pt idx="15">
                  <c:v>9724000</c:v>
                </c:pt>
                <c:pt idx="16">
                  <c:v>12573000</c:v>
                </c:pt>
                <c:pt idx="17">
                  <c:v>10261000</c:v>
                </c:pt>
                <c:pt idx="18">
                  <c:v>9998000</c:v>
                </c:pt>
                <c:pt idx="19">
                  <c:v>16275000</c:v>
                </c:pt>
                <c:pt idx="20">
                  <c:v>23745000</c:v>
                </c:pt>
                <c:pt idx="21">
                  <c:v>35634000</c:v>
                </c:pt>
                <c:pt idx="22">
                  <c:v>43375000</c:v>
                </c:pt>
                <c:pt idx="23">
                  <c:v>49584000</c:v>
                </c:pt>
                <c:pt idx="24">
                  <c:v>40312000</c:v>
                </c:pt>
                <c:pt idx="25">
                  <c:v>96470000</c:v>
                </c:pt>
                <c:pt idx="26">
                  <c:v>79917000</c:v>
                </c:pt>
                <c:pt idx="27">
                  <c:v>90339000</c:v>
                </c:pt>
                <c:pt idx="28">
                  <c:v>68130000</c:v>
                </c:pt>
                <c:pt idx="29">
                  <c:v>68377000</c:v>
                </c:pt>
                <c:pt idx="30">
                  <c:v>67395000</c:v>
                </c:pt>
                <c:pt idx="31">
                  <c:v>64071000</c:v>
                </c:pt>
                <c:pt idx="32">
                  <c:v>65645000</c:v>
                </c:pt>
                <c:pt idx="33">
                  <c:v>70144000</c:v>
                </c:pt>
                <c:pt idx="34">
                  <c:v>100484000</c:v>
                </c:pt>
                <c:pt idx="35">
                  <c:v>99593000</c:v>
                </c:pt>
                <c:pt idx="36">
                  <c:v>117651000</c:v>
                </c:pt>
                <c:pt idx="37">
                  <c:v>146165000</c:v>
                </c:pt>
                <c:pt idx="38">
                  <c:v>177311000</c:v>
                </c:pt>
                <c:pt idx="39">
                  <c:v>196165000</c:v>
                </c:pt>
                <c:pt idx="40">
                  <c:v>183498000</c:v>
                </c:pt>
                <c:pt idx="41">
                  <c:v>247469000</c:v>
                </c:pt>
                <c:pt idx="42">
                  <c:v>281081000</c:v>
                </c:pt>
                <c:pt idx="43">
                  <c:v>238567000</c:v>
                </c:pt>
                <c:pt idx="44">
                  <c:v>340257000</c:v>
                </c:pt>
                <c:pt idx="45">
                  <c:v>362426000</c:v>
                </c:pt>
                <c:pt idx="46">
                  <c:v>332620000</c:v>
                </c:pt>
                <c:pt idx="47">
                  <c:v>212735000</c:v>
                </c:pt>
                <c:pt idx="48">
                  <c:v>234281000</c:v>
                </c:pt>
                <c:pt idx="49">
                  <c:v>295240000</c:v>
                </c:pt>
                <c:pt idx="50">
                  <c:v>235195000</c:v>
                </c:pt>
                <c:pt idx="51">
                  <c:v>347728000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25-FC47-9625-3E569A757565}"/>
            </c:ext>
          </c:extLst>
        </c:ser>
        <c:ser>
          <c:idx val="1"/>
          <c:order val="2"/>
          <c:tx>
            <c:strRef>
              <c:f>'Import Data'!$K$1</c:f>
              <c:strCache>
                <c:ptCount val="1"/>
                <c:pt idx="0">
                  <c:v>Cattle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strRef>
              <c:f>'Import Data'!$B$314:$B$365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'Import Data'!$K$314:$K$365</c:f>
              <c:numCache>
                <c:formatCode>_-* #,##0_-;\-* #,##0_-;_-* "-"??_-;_-@_-</c:formatCode>
                <c:ptCount val="52"/>
                <c:pt idx="0">
                  <c:v>3975000</c:v>
                </c:pt>
                <c:pt idx="1">
                  <c:v>4955000</c:v>
                </c:pt>
                <c:pt idx="2">
                  <c:v>8624000</c:v>
                </c:pt>
                <c:pt idx="3">
                  <c:v>10260000</c:v>
                </c:pt>
                <c:pt idx="4">
                  <c:v>12015000</c:v>
                </c:pt>
                <c:pt idx="5">
                  <c:v>13368000</c:v>
                </c:pt>
                <c:pt idx="6">
                  <c:v>14800000</c:v>
                </c:pt>
                <c:pt idx="7">
                  <c:v>19884000</c:v>
                </c:pt>
                <c:pt idx="8">
                  <c:v>31910000</c:v>
                </c:pt>
                <c:pt idx="9">
                  <c:v>35872000</c:v>
                </c:pt>
                <c:pt idx="10">
                  <c:v>58340000</c:v>
                </c:pt>
                <c:pt idx="11">
                  <c:v>75248000</c:v>
                </c:pt>
                <c:pt idx="12">
                  <c:v>75798000</c:v>
                </c:pt>
                <c:pt idx="13">
                  <c:v>79659000</c:v>
                </c:pt>
                <c:pt idx="14">
                  <c:v>72478000</c:v>
                </c:pt>
                <c:pt idx="15">
                  <c:v>51196000</c:v>
                </c:pt>
                <c:pt idx="16">
                  <c:v>50549000</c:v>
                </c:pt>
                <c:pt idx="17">
                  <c:v>54454000</c:v>
                </c:pt>
                <c:pt idx="18">
                  <c:v>46469000</c:v>
                </c:pt>
                <c:pt idx="19">
                  <c:v>39616000</c:v>
                </c:pt>
                <c:pt idx="20">
                  <c:v>43551000</c:v>
                </c:pt>
                <c:pt idx="21">
                  <c:v>36482000</c:v>
                </c:pt>
                <c:pt idx="22">
                  <c:v>44460000</c:v>
                </c:pt>
                <c:pt idx="23">
                  <c:v>38039000</c:v>
                </c:pt>
                <c:pt idx="24">
                  <c:v>42449000</c:v>
                </c:pt>
                <c:pt idx="25">
                  <c:v>31302000</c:v>
                </c:pt>
                <c:pt idx="26">
                  <c:v>17522000</c:v>
                </c:pt>
                <c:pt idx="27">
                  <c:v>15295000</c:v>
                </c:pt>
                <c:pt idx="28">
                  <c:v>17520000</c:v>
                </c:pt>
                <c:pt idx="29">
                  <c:v>29668000</c:v>
                </c:pt>
                <c:pt idx="30">
                  <c:v>22630000</c:v>
                </c:pt>
                <c:pt idx="31">
                  <c:v>18018000</c:v>
                </c:pt>
                <c:pt idx="32">
                  <c:v>34376000</c:v>
                </c:pt>
                <c:pt idx="33">
                  <c:v>49790000</c:v>
                </c:pt>
                <c:pt idx="34">
                  <c:v>36738000</c:v>
                </c:pt>
                <c:pt idx="35">
                  <c:v>31790000</c:v>
                </c:pt>
                <c:pt idx="36">
                  <c:v>46586000</c:v>
                </c:pt>
                <c:pt idx="37">
                  <c:v>77304000</c:v>
                </c:pt>
                <c:pt idx="38">
                  <c:v>105166000</c:v>
                </c:pt>
                <c:pt idx="39">
                  <c:v>120742000</c:v>
                </c:pt>
                <c:pt idx="40">
                  <c:v>73418000</c:v>
                </c:pt>
                <c:pt idx="41">
                  <c:v>58735000</c:v>
                </c:pt>
                <c:pt idx="42">
                  <c:v>76256000</c:v>
                </c:pt>
                <c:pt idx="43">
                  <c:v>94654000</c:v>
                </c:pt>
                <c:pt idx="44">
                  <c:v>121515000</c:v>
                </c:pt>
                <c:pt idx="45">
                  <c:v>130770000</c:v>
                </c:pt>
                <c:pt idx="46">
                  <c:v>63724000</c:v>
                </c:pt>
                <c:pt idx="47">
                  <c:v>69813000</c:v>
                </c:pt>
                <c:pt idx="48">
                  <c:v>89431000</c:v>
                </c:pt>
                <c:pt idx="49">
                  <c:v>71766000</c:v>
                </c:pt>
                <c:pt idx="50">
                  <c:v>172594000</c:v>
                </c:pt>
                <c:pt idx="51">
                  <c:v>128529000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25-FC47-9625-3E569A757565}"/>
            </c:ext>
          </c:extLst>
        </c:ser>
        <c:ser>
          <c:idx val="0"/>
          <c:order val="3"/>
          <c:tx>
            <c:strRef>
              <c:f>'Import Data'!$J$1</c:f>
              <c:strCache>
                <c:ptCount val="1"/>
                <c:pt idx="0">
                  <c:v>Camels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strRef>
              <c:f>'Import Data'!$B$314:$B$365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'Import Data'!$J$314:$J$365</c:f>
              <c:numCache>
                <c:formatCode>_-* #,##0_-;\-* #,##0_-;_-* "-"??_-;_-@_-</c:formatCode>
                <c:ptCount val="52"/>
                <c:pt idx="0">
                  <c:v>3060000</c:v>
                </c:pt>
                <c:pt idx="1">
                  <c:v>3552000</c:v>
                </c:pt>
                <c:pt idx="2">
                  <c:v>3167000</c:v>
                </c:pt>
                <c:pt idx="3">
                  <c:v>3736000</c:v>
                </c:pt>
                <c:pt idx="4">
                  <c:v>4809000</c:v>
                </c:pt>
                <c:pt idx="5">
                  <c:v>9347000</c:v>
                </c:pt>
                <c:pt idx="6">
                  <c:v>11166000</c:v>
                </c:pt>
                <c:pt idx="7">
                  <c:v>6129000</c:v>
                </c:pt>
                <c:pt idx="8">
                  <c:v>8829000</c:v>
                </c:pt>
                <c:pt idx="9">
                  <c:v>6193000</c:v>
                </c:pt>
                <c:pt idx="10">
                  <c:v>7839000</c:v>
                </c:pt>
                <c:pt idx="11">
                  <c:v>7139000</c:v>
                </c:pt>
                <c:pt idx="12">
                  <c:v>6352000</c:v>
                </c:pt>
                <c:pt idx="13">
                  <c:v>5882000</c:v>
                </c:pt>
                <c:pt idx="14">
                  <c:v>2899000</c:v>
                </c:pt>
                <c:pt idx="15">
                  <c:v>8020000</c:v>
                </c:pt>
                <c:pt idx="16">
                  <c:v>7395000</c:v>
                </c:pt>
                <c:pt idx="17">
                  <c:v>8307000</c:v>
                </c:pt>
                <c:pt idx="18">
                  <c:v>8621000</c:v>
                </c:pt>
                <c:pt idx="19">
                  <c:v>7308000</c:v>
                </c:pt>
                <c:pt idx="20">
                  <c:v>752000</c:v>
                </c:pt>
                <c:pt idx="21">
                  <c:v>376000</c:v>
                </c:pt>
                <c:pt idx="22">
                  <c:v>1769000</c:v>
                </c:pt>
                <c:pt idx="23">
                  <c:v>7278000</c:v>
                </c:pt>
                <c:pt idx="24">
                  <c:v>13520000</c:v>
                </c:pt>
                <c:pt idx="25">
                  <c:v>11644000</c:v>
                </c:pt>
                <c:pt idx="26">
                  <c:v>18471000</c:v>
                </c:pt>
                <c:pt idx="27">
                  <c:v>14341000</c:v>
                </c:pt>
                <c:pt idx="28">
                  <c:v>3753000</c:v>
                </c:pt>
                <c:pt idx="29">
                  <c:v>14188000</c:v>
                </c:pt>
                <c:pt idx="30">
                  <c:v>9304000</c:v>
                </c:pt>
                <c:pt idx="31">
                  <c:v>11471000</c:v>
                </c:pt>
                <c:pt idx="32">
                  <c:v>14136000</c:v>
                </c:pt>
                <c:pt idx="33">
                  <c:v>13147000</c:v>
                </c:pt>
                <c:pt idx="34">
                  <c:v>27378000</c:v>
                </c:pt>
                <c:pt idx="35">
                  <c:v>34993000</c:v>
                </c:pt>
                <c:pt idx="36">
                  <c:v>45991000</c:v>
                </c:pt>
                <c:pt idx="37">
                  <c:v>52038000</c:v>
                </c:pt>
                <c:pt idx="38">
                  <c:v>67388000</c:v>
                </c:pt>
                <c:pt idx="39">
                  <c:v>57783000</c:v>
                </c:pt>
                <c:pt idx="40">
                  <c:v>94544000</c:v>
                </c:pt>
                <c:pt idx="41">
                  <c:v>92602000</c:v>
                </c:pt>
                <c:pt idx="42">
                  <c:v>120000000</c:v>
                </c:pt>
                <c:pt idx="43">
                  <c:v>120638000</c:v>
                </c:pt>
                <c:pt idx="44">
                  <c:v>169367000</c:v>
                </c:pt>
                <c:pt idx="45">
                  <c:v>167076000</c:v>
                </c:pt>
                <c:pt idx="46">
                  <c:v>160056000</c:v>
                </c:pt>
                <c:pt idx="47">
                  <c:v>147540000</c:v>
                </c:pt>
                <c:pt idx="48">
                  <c:v>144478000</c:v>
                </c:pt>
                <c:pt idx="49">
                  <c:v>91506000</c:v>
                </c:pt>
                <c:pt idx="50">
                  <c:v>82352000</c:v>
                </c:pt>
                <c:pt idx="51">
                  <c:v>116098000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5-FC47-9625-3E569A757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9342144"/>
        <c:axId val="1"/>
      </c:barChart>
      <c:catAx>
        <c:axId val="108934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342144"/>
        <c:crosses val="autoZero"/>
        <c:crossBetween val="between"/>
        <c:dispUnits>
          <c:builtInUnit val="billions"/>
          <c:dispUnitsLbl/>
        </c:dispUnits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Horn</a:t>
            </a:r>
            <a:r>
              <a:rPr lang="en-GB" baseline="0"/>
              <a:t> of Africa - camels export and value/head in US$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'Export Data'!$D$1</c:f>
              <c:strCache>
                <c:ptCount val="1"/>
                <c:pt idx="0">
                  <c:v>Camels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'Export Data'!$B$267:$B$318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  <c:extLst xmlns:c15="http://schemas.microsoft.com/office/drawing/2012/chart"/>
            </c:numRef>
          </c:cat>
          <c:val>
            <c:numRef>
              <c:f>'Export Data'!$D$267:$D$318</c:f>
              <c:numCache>
                <c:formatCode>#,##0</c:formatCode>
                <c:ptCount val="52"/>
                <c:pt idx="0">
                  <c:v>70556</c:v>
                </c:pt>
                <c:pt idx="1">
                  <c:v>74668</c:v>
                </c:pt>
                <c:pt idx="2">
                  <c:v>21196</c:v>
                </c:pt>
                <c:pt idx="3">
                  <c:v>28637</c:v>
                </c:pt>
                <c:pt idx="4">
                  <c:v>30232</c:v>
                </c:pt>
                <c:pt idx="5">
                  <c:v>41286</c:v>
                </c:pt>
                <c:pt idx="6">
                  <c:v>46122</c:v>
                </c:pt>
                <c:pt idx="7">
                  <c:v>42602</c:v>
                </c:pt>
                <c:pt idx="8">
                  <c:v>24409</c:v>
                </c:pt>
                <c:pt idx="9">
                  <c:v>18839</c:v>
                </c:pt>
                <c:pt idx="10">
                  <c:v>21126</c:v>
                </c:pt>
                <c:pt idx="11">
                  <c:v>16286</c:v>
                </c:pt>
                <c:pt idx="12">
                  <c:v>15615</c:v>
                </c:pt>
                <c:pt idx="13">
                  <c:v>8326</c:v>
                </c:pt>
                <c:pt idx="14">
                  <c:v>8805</c:v>
                </c:pt>
                <c:pt idx="15">
                  <c:v>7062</c:v>
                </c:pt>
                <c:pt idx="16">
                  <c:v>9225</c:v>
                </c:pt>
                <c:pt idx="17">
                  <c:v>17509</c:v>
                </c:pt>
                <c:pt idx="18">
                  <c:v>13361</c:v>
                </c:pt>
                <c:pt idx="19">
                  <c:v>15050</c:v>
                </c:pt>
                <c:pt idx="20">
                  <c:v>15050</c:v>
                </c:pt>
                <c:pt idx="21">
                  <c:v>15050</c:v>
                </c:pt>
                <c:pt idx="22">
                  <c:v>20050</c:v>
                </c:pt>
                <c:pt idx="23">
                  <c:v>10050</c:v>
                </c:pt>
                <c:pt idx="24">
                  <c:v>20050</c:v>
                </c:pt>
                <c:pt idx="25">
                  <c:v>30050</c:v>
                </c:pt>
                <c:pt idx="26">
                  <c:v>55317</c:v>
                </c:pt>
                <c:pt idx="27">
                  <c:v>98181</c:v>
                </c:pt>
                <c:pt idx="28">
                  <c:v>130048</c:v>
                </c:pt>
                <c:pt idx="29">
                  <c:v>97045</c:v>
                </c:pt>
                <c:pt idx="30">
                  <c:v>86561</c:v>
                </c:pt>
                <c:pt idx="31">
                  <c:v>104161</c:v>
                </c:pt>
                <c:pt idx="32">
                  <c:v>96744</c:v>
                </c:pt>
                <c:pt idx="33">
                  <c:v>54613</c:v>
                </c:pt>
                <c:pt idx="34">
                  <c:v>51777</c:v>
                </c:pt>
                <c:pt idx="35">
                  <c:v>25672</c:v>
                </c:pt>
                <c:pt idx="36">
                  <c:v>75989</c:v>
                </c:pt>
                <c:pt idx="37">
                  <c:v>104443</c:v>
                </c:pt>
                <c:pt idx="38">
                  <c:v>108863</c:v>
                </c:pt>
                <c:pt idx="39">
                  <c:v>75248</c:v>
                </c:pt>
                <c:pt idx="40">
                  <c:v>130952</c:v>
                </c:pt>
                <c:pt idx="41">
                  <c:v>189891</c:v>
                </c:pt>
                <c:pt idx="42">
                  <c:v>161378</c:v>
                </c:pt>
                <c:pt idx="43">
                  <c:v>124928</c:v>
                </c:pt>
                <c:pt idx="44">
                  <c:v>149688</c:v>
                </c:pt>
                <c:pt idx="45">
                  <c:v>141409</c:v>
                </c:pt>
                <c:pt idx="46">
                  <c:v>120861</c:v>
                </c:pt>
                <c:pt idx="47">
                  <c:v>151465</c:v>
                </c:pt>
                <c:pt idx="48">
                  <c:v>175250</c:v>
                </c:pt>
                <c:pt idx="49">
                  <c:v>177283</c:v>
                </c:pt>
                <c:pt idx="50">
                  <c:v>98997</c:v>
                </c:pt>
                <c:pt idx="51">
                  <c:v>133900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6-2E74-4E11-85EF-3017A6534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756575"/>
        <c:axId val="1228770719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'Export Data'!$E$1</c15:sqref>
                        </c15:formulaRef>
                      </c:ext>
                    </c:extLst>
                    <c:strCache>
                      <c:ptCount val="1"/>
                      <c:pt idx="0">
                        <c:v>Cattle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'Export Data'!$B$267:$B$318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'Export Data'!$E$267:$E$318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69632</c:v>
                      </c:pt>
                      <c:pt idx="1">
                        <c:v>69401</c:v>
                      </c:pt>
                      <c:pt idx="2">
                        <c:v>99948</c:v>
                      </c:pt>
                      <c:pt idx="3">
                        <c:v>104118</c:v>
                      </c:pt>
                      <c:pt idx="4">
                        <c:v>88581</c:v>
                      </c:pt>
                      <c:pt idx="5">
                        <c:v>95574</c:v>
                      </c:pt>
                      <c:pt idx="6">
                        <c:v>116227</c:v>
                      </c:pt>
                      <c:pt idx="7">
                        <c:v>71258</c:v>
                      </c:pt>
                      <c:pt idx="8">
                        <c:v>86282</c:v>
                      </c:pt>
                      <c:pt idx="9">
                        <c:v>104970</c:v>
                      </c:pt>
                      <c:pt idx="10">
                        <c:v>121602</c:v>
                      </c:pt>
                      <c:pt idx="11">
                        <c:v>161424</c:v>
                      </c:pt>
                      <c:pt idx="12">
                        <c:v>200226</c:v>
                      </c:pt>
                      <c:pt idx="13">
                        <c:v>114048</c:v>
                      </c:pt>
                      <c:pt idx="14">
                        <c:v>60958</c:v>
                      </c:pt>
                      <c:pt idx="15">
                        <c:v>110764</c:v>
                      </c:pt>
                      <c:pt idx="16">
                        <c:v>125753</c:v>
                      </c:pt>
                      <c:pt idx="17">
                        <c:v>119186</c:v>
                      </c:pt>
                      <c:pt idx="18">
                        <c:v>117236</c:v>
                      </c:pt>
                      <c:pt idx="19">
                        <c:v>122052</c:v>
                      </c:pt>
                      <c:pt idx="20">
                        <c:v>121660</c:v>
                      </c:pt>
                      <c:pt idx="21">
                        <c:v>58627</c:v>
                      </c:pt>
                      <c:pt idx="22">
                        <c:v>40000</c:v>
                      </c:pt>
                      <c:pt idx="23">
                        <c:v>35600</c:v>
                      </c:pt>
                      <c:pt idx="24">
                        <c:v>37250</c:v>
                      </c:pt>
                      <c:pt idx="25">
                        <c:v>34195</c:v>
                      </c:pt>
                      <c:pt idx="26">
                        <c:v>31062</c:v>
                      </c:pt>
                      <c:pt idx="27">
                        <c:v>113610</c:v>
                      </c:pt>
                      <c:pt idx="28">
                        <c:v>150790</c:v>
                      </c:pt>
                      <c:pt idx="29">
                        <c:v>149108</c:v>
                      </c:pt>
                      <c:pt idx="30">
                        <c:v>106356</c:v>
                      </c:pt>
                      <c:pt idx="31">
                        <c:v>71254</c:v>
                      </c:pt>
                      <c:pt idx="32">
                        <c:v>91597</c:v>
                      </c:pt>
                      <c:pt idx="33">
                        <c:v>117294</c:v>
                      </c:pt>
                      <c:pt idx="34">
                        <c:v>159797</c:v>
                      </c:pt>
                      <c:pt idx="35">
                        <c:v>311636</c:v>
                      </c:pt>
                      <c:pt idx="36">
                        <c:v>360112</c:v>
                      </c:pt>
                      <c:pt idx="37">
                        <c:v>297048</c:v>
                      </c:pt>
                      <c:pt idx="38">
                        <c:v>282688</c:v>
                      </c:pt>
                      <c:pt idx="39">
                        <c:v>252262</c:v>
                      </c:pt>
                      <c:pt idx="40">
                        <c:v>272580</c:v>
                      </c:pt>
                      <c:pt idx="41">
                        <c:v>528266</c:v>
                      </c:pt>
                      <c:pt idx="42">
                        <c:v>459813</c:v>
                      </c:pt>
                      <c:pt idx="43">
                        <c:v>931060</c:v>
                      </c:pt>
                      <c:pt idx="44">
                        <c:v>560407</c:v>
                      </c:pt>
                      <c:pt idx="45">
                        <c:v>525035</c:v>
                      </c:pt>
                      <c:pt idx="46">
                        <c:v>134638</c:v>
                      </c:pt>
                      <c:pt idx="47">
                        <c:v>150199</c:v>
                      </c:pt>
                      <c:pt idx="48">
                        <c:v>128033</c:v>
                      </c:pt>
                      <c:pt idx="49">
                        <c:v>281207</c:v>
                      </c:pt>
                      <c:pt idx="50">
                        <c:v>180067</c:v>
                      </c:pt>
                      <c:pt idx="51">
                        <c:v>134526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2E74-4E11-85EF-3017A6534474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Data'!$F$1</c15:sqref>
                        </c15:formulaRef>
                      </c:ext>
                    </c:extLst>
                    <c:strCache>
                      <c:ptCount val="1"/>
                      <c:pt idx="0">
                        <c:v>Goats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Data'!$B$267:$B$318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Data'!$F$267:$F$318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653636</c:v>
                      </c:pt>
                      <c:pt idx="1">
                        <c:v>622656</c:v>
                      </c:pt>
                      <c:pt idx="2">
                        <c:v>879422</c:v>
                      </c:pt>
                      <c:pt idx="3">
                        <c:v>735382</c:v>
                      </c:pt>
                      <c:pt idx="4">
                        <c:v>631386</c:v>
                      </c:pt>
                      <c:pt idx="5">
                        <c:v>778886</c:v>
                      </c:pt>
                      <c:pt idx="6">
                        <c:v>416876</c:v>
                      </c:pt>
                      <c:pt idx="7">
                        <c:v>442645</c:v>
                      </c:pt>
                      <c:pt idx="8">
                        <c:v>723285</c:v>
                      </c:pt>
                      <c:pt idx="9">
                        <c:v>619289</c:v>
                      </c:pt>
                      <c:pt idx="10">
                        <c:v>953043</c:v>
                      </c:pt>
                      <c:pt idx="11">
                        <c:v>793210</c:v>
                      </c:pt>
                      <c:pt idx="12">
                        <c:v>728880</c:v>
                      </c:pt>
                      <c:pt idx="13">
                        <c:v>566840</c:v>
                      </c:pt>
                      <c:pt idx="14">
                        <c:v>353251</c:v>
                      </c:pt>
                      <c:pt idx="15">
                        <c:v>754198</c:v>
                      </c:pt>
                      <c:pt idx="16">
                        <c:v>657160</c:v>
                      </c:pt>
                      <c:pt idx="17">
                        <c:v>630027</c:v>
                      </c:pt>
                      <c:pt idx="18">
                        <c:v>346133</c:v>
                      </c:pt>
                      <c:pt idx="19">
                        <c:v>335523</c:v>
                      </c:pt>
                      <c:pt idx="20">
                        <c:v>331563</c:v>
                      </c:pt>
                      <c:pt idx="21">
                        <c:v>250000</c:v>
                      </c:pt>
                      <c:pt idx="22">
                        <c:v>700000</c:v>
                      </c:pt>
                      <c:pt idx="23">
                        <c:v>650060</c:v>
                      </c:pt>
                      <c:pt idx="24">
                        <c:v>909493</c:v>
                      </c:pt>
                      <c:pt idx="25">
                        <c:v>1979863</c:v>
                      </c:pt>
                      <c:pt idx="26">
                        <c:v>1718228</c:v>
                      </c:pt>
                      <c:pt idx="27">
                        <c:v>1675432</c:v>
                      </c:pt>
                      <c:pt idx="28">
                        <c:v>356478</c:v>
                      </c:pt>
                      <c:pt idx="29">
                        <c:v>431340</c:v>
                      </c:pt>
                      <c:pt idx="30">
                        <c:v>680663</c:v>
                      </c:pt>
                      <c:pt idx="31">
                        <c:v>9092</c:v>
                      </c:pt>
                      <c:pt idx="32">
                        <c:v>314407</c:v>
                      </c:pt>
                      <c:pt idx="33">
                        <c:v>469655</c:v>
                      </c:pt>
                      <c:pt idx="34">
                        <c:v>952909</c:v>
                      </c:pt>
                      <c:pt idx="35">
                        <c:v>1344787</c:v>
                      </c:pt>
                      <c:pt idx="36">
                        <c:v>1455099</c:v>
                      </c:pt>
                      <c:pt idx="37">
                        <c:v>1856411</c:v>
                      </c:pt>
                      <c:pt idx="38">
                        <c:v>1063159</c:v>
                      </c:pt>
                      <c:pt idx="39">
                        <c:v>1063482</c:v>
                      </c:pt>
                      <c:pt idx="40">
                        <c:v>1071611</c:v>
                      </c:pt>
                      <c:pt idx="41">
                        <c:v>2173887</c:v>
                      </c:pt>
                      <c:pt idx="42">
                        <c:v>2167584</c:v>
                      </c:pt>
                      <c:pt idx="43">
                        <c:v>2152991</c:v>
                      </c:pt>
                      <c:pt idx="44">
                        <c:v>2935576</c:v>
                      </c:pt>
                      <c:pt idx="45">
                        <c:v>2800958</c:v>
                      </c:pt>
                      <c:pt idx="46">
                        <c:v>2483403</c:v>
                      </c:pt>
                      <c:pt idx="47">
                        <c:v>2468387</c:v>
                      </c:pt>
                      <c:pt idx="48">
                        <c:v>1273873</c:v>
                      </c:pt>
                      <c:pt idx="49">
                        <c:v>2408303</c:v>
                      </c:pt>
                      <c:pt idx="50">
                        <c:v>2106314</c:v>
                      </c:pt>
                      <c:pt idx="51">
                        <c:v>1130841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E74-4E11-85EF-3017A6534474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Data'!$G$1</c15:sqref>
                        </c15:formulaRef>
                      </c:ext>
                    </c:extLst>
                    <c:strCache>
                      <c:ptCount val="1"/>
                      <c:pt idx="0">
                        <c:v>Sheep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Data'!$B$267:$B$318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Data'!$G$267:$G$318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729330</c:v>
                      </c:pt>
                      <c:pt idx="1">
                        <c:v>734804</c:v>
                      </c:pt>
                      <c:pt idx="2">
                        <c:v>960052</c:v>
                      </c:pt>
                      <c:pt idx="3">
                        <c:v>903895</c:v>
                      </c:pt>
                      <c:pt idx="4">
                        <c:v>972517</c:v>
                      </c:pt>
                      <c:pt idx="5">
                        <c:v>918638</c:v>
                      </c:pt>
                      <c:pt idx="6">
                        <c:v>555524</c:v>
                      </c:pt>
                      <c:pt idx="7">
                        <c:v>720070</c:v>
                      </c:pt>
                      <c:pt idx="8">
                        <c:v>996466</c:v>
                      </c:pt>
                      <c:pt idx="9">
                        <c:v>972378</c:v>
                      </c:pt>
                      <c:pt idx="10">
                        <c:v>1286385</c:v>
                      </c:pt>
                      <c:pt idx="11">
                        <c:v>1220559</c:v>
                      </c:pt>
                      <c:pt idx="12">
                        <c:v>1352938</c:v>
                      </c:pt>
                      <c:pt idx="13">
                        <c:v>1030859</c:v>
                      </c:pt>
                      <c:pt idx="14">
                        <c:v>864462</c:v>
                      </c:pt>
                      <c:pt idx="15">
                        <c:v>1426546</c:v>
                      </c:pt>
                      <c:pt idx="16">
                        <c:v>909728</c:v>
                      </c:pt>
                      <c:pt idx="17">
                        <c:v>700462</c:v>
                      </c:pt>
                      <c:pt idx="18">
                        <c:v>733726</c:v>
                      </c:pt>
                      <c:pt idx="19">
                        <c:v>601233</c:v>
                      </c:pt>
                      <c:pt idx="20">
                        <c:v>967223</c:v>
                      </c:pt>
                      <c:pt idx="21">
                        <c:v>650575</c:v>
                      </c:pt>
                      <c:pt idx="22">
                        <c:v>1200000</c:v>
                      </c:pt>
                      <c:pt idx="23">
                        <c:v>1808859</c:v>
                      </c:pt>
                      <c:pt idx="24">
                        <c:v>2122731</c:v>
                      </c:pt>
                      <c:pt idx="25">
                        <c:v>2144400</c:v>
                      </c:pt>
                      <c:pt idx="26">
                        <c:v>2524053</c:v>
                      </c:pt>
                      <c:pt idx="27">
                        <c:v>2695967</c:v>
                      </c:pt>
                      <c:pt idx="28">
                        <c:v>2369067</c:v>
                      </c:pt>
                      <c:pt idx="29">
                        <c:v>3691379</c:v>
                      </c:pt>
                      <c:pt idx="30">
                        <c:v>2123639</c:v>
                      </c:pt>
                      <c:pt idx="31">
                        <c:v>613047</c:v>
                      </c:pt>
                      <c:pt idx="32">
                        <c:v>3037616</c:v>
                      </c:pt>
                      <c:pt idx="33">
                        <c:v>2995559</c:v>
                      </c:pt>
                      <c:pt idx="34">
                        <c:v>2689760</c:v>
                      </c:pt>
                      <c:pt idx="35">
                        <c:v>2574592</c:v>
                      </c:pt>
                      <c:pt idx="36">
                        <c:v>2523731</c:v>
                      </c:pt>
                      <c:pt idx="37">
                        <c:v>1994104</c:v>
                      </c:pt>
                      <c:pt idx="38">
                        <c:v>2062604</c:v>
                      </c:pt>
                      <c:pt idx="39">
                        <c:v>3079036</c:v>
                      </c:pt>
                      <c:pt idx="40">
                        <c:v>3604537</c:v>
                      </c:pt>
                      <c:pt idx="41">
                        <c:v>4844499</c:v>
                      </c:pt>
                      <c:pt idx="42">
                        <c:v>6019366</c:v>
                      </c:pt>
                      <c:pt idx="43">
                        <c:v>6599302</c:v>
                      </c:pt>
                      <c:pt idx="44">
                        <c:v>5824862</c:v>
                      </c:pt>
                      <c:pt idx="45">
                        <c:v>7696719</c:v>
                      </c:pt>
                      <c:pt idx="46">
                        <c:v>7074477</c:v>
                      </c:pt>
                      <c:pt idx="47">
                        <c:v>5934772</c:v>
                      </c:pt>
                      <c:pt idx="48">
                        <c:v>5924836</c:v>
                      </c:pt>
                      <c:pt idx="49">
                        <c:v>4649672</c:v>
                      </c:pt>
                      <c:pt idx="50">
                        <c:v>1910617</c:v>
                      </c:pt>
                      <c:pt idx="51">
                        <c:v>2992555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E74-4E11-85EF-3017A6534474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0"/>
          <c:order val="0"/>
          <c:tx>
            <c:v>Camel export value per head</c:v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'Export Data'!$B$267:$B$318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  <c:extLst xmlns:c15="http://schemas.microsoft.com/office/drawing/2012/chart"/>
            </c:numRef>
          </c:cat>
          <c:val>
            <c:numRef>
              <c:f>'Export Data'!$Q$267:$Q$318</c:f>
              <c:numCache>
                <c:formatCode>_-* #,##0_-;\-* #,##0_-;_-* "-"??_-;_-@_-</c:formatCode>
                <c:ptCount val="52"/>
                <c:pt idx="0">
                  <c:v>154.52973524576223</c:v>
                </c:pt>
                <c:pt idx="1">
                  <c:v>124.37724326351315</c:v>
                </c:pt>
                <c:pt idx="2">
                  <c:v>100.06605019815059</c:v>
                </c:pt>
                <c:pt idx="3">
                  <c:v>133.98749869050528</c:v>
                </c:pt>
                <c:pt idx="4">
                  <c:v>179.47869806827202</c:v>
                </c:pt>
                <c:pt idx="5">
                  <c:v>199.22007460155984</c:v>
                </c:pt>
                <c:pt idx="6">
                  <c:v>198.10502580113612</c:v>
                </c:pt>
                <c:pt idx="7">
                  <c:v>201.0703722829914</c:v>
                </c:pt>
                <c:pt idx="8">
                  <c:v>300.87262894833873</c:v>
                </c:pt>
                <c:pt idx="9">
                  <c:v>372.52508094909496</c:v>
                </c:pt>
                <c:pt idx="10">
                  <c:v>359.27293382561771</c:v>
                </c:pt>
                <c:pt idx="11">
                  <c:v>397.94915878668797</c:v>
                </c:pt>
                <c:pt idx="12">
                  <c:v>421.96605827729746</c:v>
                </c:pt>
                <c:pt idx="13">
                  <c:v>492.9137641124189</c:v>
                </c:pt>
                <c:pt idx="14">
                  <c:v>575.92277115275408</c:v>
                </c:pt>
                <c:pt idx="15">
                  <c:v>447.18210138770888</c:v>
                </c:pt>
                <c:pt idx="16">
                  <c:v>355.44715447154471</c:v>
                </c:pt>
                <c:pt idx="17">
                  <c:v>459.42086926723397</c:v>
                </c:pt>
                <c:pt idx="18">
                  <c:v>402.43993713045433</c:v>
                </c:pt>
                <c:pt idx="19">
                  <c:v>424.98338870431894</c:v>
                </c:pt>
                <c:pt idx="20">
                  <c:v>424.98338870431894</c:v>
                </c:pt>
                <c:pt idx="21">
                  <c:v>424.98338870431894</c:v>
                </c:pt>
                <c:pt idx="22">
                  <c:v>418.75311720698255</c:v>
                </c:pt>
                <c:pt idx="23">
                  <c:v>437.41293532338307</c:v>
                </c:pt>
                <c:pt idx="24">
                  <c:v>418.75311720698255</c:v>
                </c:pt>
                <c:pt idx="25">
                  <c:v>412.51247920133113</c:v>
                </c:pt>
                <c:pt idx="26">
                  <c:v>340.45591771064954</c:v>
                </c:pt>
                <c:pt idx="27">
                  <c:v>316.59893462075149</c:v>
                </c:pt>
                <c:pt idx="28">
                  <c:v>272.16104822834643</c:v>
                </c:pt>
                <c:pt idx="29">
                  <c:v>339.47137925704573</c:v>
                </c:pt>
                <c:pt idx="30">
                  <c:v>256.30480239368768</c:v>
                </c:pt>
                <c:pt idx="31">
                  <c:v>277.16707788903716</c:v>
                </c:pt>
                <c:pt idx="32">
                  <c:v>297.48614901182503</c:v>
                </c:pt>
                <c:pt idx="33">
                  <c:v>303.1329536923443</c:v>
                </c:pt>
                <c:pt idx="34">
                  <c:v>213.82080846707998</c:v>
                </c:pt>
                <c:pt idx="35">
                  <c:v>201.38672483639763</c:v>
                </c:pt>
                <c:pt idx="36">
                  <c:v>253.04978352129913</c:v>
                </c:pt>
                <c:pt idx="37">
                  <c:v>378.02437693287249</c:v>
                </c:pt>
                <c:pt idx="38">
                  <c:v>337.1025968419022</c:v>
                </c:pt>
                <c:pt idx="39">
                  <c:v>359.70391239634279</c:v>
                </c:pt>
                <c:pt idx="40">
                  <c:v>498.65599609017045</c:v>
                </c:pt>
                <c:pt idx="41">
                  <c:v>301.66253271613715</c:v>
                </c:pt>
                <c:pt idx="42">
                  <c:v>277.05759149326428</c:v>
                </c:pt>
                <c:pt idx="43">
                  <c:v>512.99948770491801</c:v>
                </c:pt>
                <c:pt idx="44">
                  <c:v>898.46213457324563</c:v>
                </c:pt>
                <c:pt idx="45">
                  <c:v>1099.7744132268808</c:v>
                </c:pt>
                <c:pt idx="46">
                  <c:v>2704.9834106949306</c:v>
                </c:pt>
                <c:pt idx="47">
                  <c:v>2327.1382827715975</c:v>
                </c:pt>
                <c:pt idx="48">
                  <c:v>1578.3737517831669</c:v>
                </c:pt>
                <c:pt idx="49">
                  <c:v>427.83007959025963</c:v>
                </c:pt>
                <c:pt idx="50">
                  <c:v>380.64789842116426</c:v>
                </c:pt>
                <c:pt idx="51">
                  <c:v>864.71994025392087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3-2E74-4E11-85EF-3017A6534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599503"/>
        <c:axId val="1321599087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Cattle export value per head</c:v>
                </c:tx>
                <c:spPr>
                  <a:ln w="28575" cap="rnd">
                    <a:solidFill>
                      <a:schemeClr val="accent2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'Import Data'!$B$314:$B$365</c15:sqref>
                        </c15:formulaRef>
                      </c:ext>
                    </c:extLst>
                    <c:strCach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'Export Data'!$R$267:$R$318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65.587660845588232</c:v>
                      </c:pt>
                      <c:pt idx="1">
                        <c:v>64.984654399792504</c:v>
                      </c:pt>
                      <c:pt idx="2">
                        <c:v>55.98911433945652</c:v>
                      </c:pt>
                      <c:pt idx="3">
                        <c:v>89.581052267619427</c:v>
                      </c:pt>
                      <c:pt idx="4">
                        <c:v>141.07991555751232</c:v>
                      </c:pt>
                      <c:pt idx="5">
                        <c:v>168.95808483478771</c:v>
                      </c:pt>
                      <c:pt idx="6">
                        <c:v>158.43134555654021</c:v>
                      </c:pt>
                      <c:pt idx="7">
                        <c:v>147.67464705717254</c:v>
                      </c:pt>
                      <c:pt idx="8">
                        <c:v>223.20993950070698</c:v>
                      </c:pt>
                      <c:pt idx="9">
                        <c:v>265.90454415547299</c:v>
                      </c:pt>
                      <c:pt idx="10">
                        <c:v>280.22565418331936</c:v>
                      </c:pt>
                      <c:pt idx="11">
                        <c:v>231.75612052730696</c:v>
                      </c:pt>
                      <c:pt idx="12">
                        <c:v>256.29538621357864</c:v>
                      </c:pt>
                      <c:pt idx="13">
                        <c:v>246.85220258136926</c:v>
                      </c:pt>
                      <c:pt idx="14">
                        <c:v>205.53495849601364</c:v>
                      </c:pt>
                      <c:pt idx="15">
                        <c:v>199.43302878191471</c:v>
                      </c:pt>
                      <c:pt idx="16">
                        <c:v>150.00039760482852</c:v>
                      </c:pt>
                      <c:pt idx="17">
                        <c:v>181.06992431997045</c:v>
                      </c:pt>
                      <c:pt idx="18">
                        <c:v>199.69975092974855</c:v>
                      </c:pt>
                      <c:pt idx="19">
                        <c:v>140.30904860223512</c:v>
                      </c:pt>
                      <c:pt idx="20">
                        <c:v>198.78349498602662</c:v>
                      </c:pt>
                      <c:pt idx="21">
                        <c:v>287.8196053013117</c:v>
                      </c:pt>
                      <c:pt idx="22">
                        <c:v>237.5</c:v>
                      </c:pt>
                      <c:pt idx="23">
                        <c:v>257.94943820224717</c:v>
                      </c:pt>
                      <c:pt idx="24">
                        <c:v>271.81208053691273</c:v>
                      </c:pt>
                      <c:pt idx="25">
                        <c:v>161.0469366866501</c:v>
                      </c:pt>
                      <c:pt idx="26">
                        <c:v>208.55064065417551</c:v>
                      </c:pt>
                      <c:pt idx="27">
                        <c:v>291.09233342135377</c:v>
                      </c:pt>
                      <c:pt idx="28">
                        <c:v>274.90549771204985</c:v>
                      </c:pt>
                      <c:pt idx="29">
                        <c:v>279.90449875258201</c:v>
                      </c:pt>
                      <c:pt idx="30">
                        <c:v>280.3885065252548</c:v>
                      </c:pt>
                      <c:pt idx="31">
                        <c:v>278.04754820781989</c:v>
                      </c:pt>
                      <c:pt idx="32">
                        <c:v>334.8581285413278</c:v>
                      </c:pt>
                      <c:pt idx="33">
                        <c:v>279.22144355209986</c:v>
                      </c:pt>
                      <c:pt idx="34">
                        <c:v>158.20071715989661</c:v>
                      </c:pt>
                      <c:pt idx="35">
                        <c:v>162.81174190401623</c:v>
                      </c:pt>
                      <c:pt idx="36">
                        <c:v>159.63366952503665</c:v>
                      </c:pt>
                      <c:pt idx="37">
                        <c:v>267.36756349142229</c:v>
                      </c:pt>
                      <c:pt idx="38">
                        <c:v>202.6368292959022</c:v>
                      </c:pt>
                      <c:pt idx="39">
                        <c:v>331.6948252213968</c:v>
                      </c:pt>
                      <c:pt idx="40">
                        <c:v>385.52718467972704</c:v>
                      </c:pt>
                      <c:pt idx="41">
                        <c:v>362.79828722651087</c:v>
                      </c:pt>
                      <c:pt idx="42">
                        <c:v>370.88555564979674</c:v>
                      </c:pt>
                      <c:pt idx="43">
                        <c:v>319.99656305716064</c:v>
                      </c:pt>
                      <c:pt idx="44">
                        <c:v>544.9735638562687</c:v>
                      </c:pt>
                      <c:pt idx="45">
                        <c:v>515.31421714742828</c:v>
                      </c:pt>
                      <c:pt idx="46">
                        <c:v>819.41205306080008</c:v>
                      </c:pt>
                      <c:pt idx="47">
                        <c:v>682.08177151645486</c:v>
                      </c:pt>
                      <c:pt idx="48">
                        <c:v>844.19641811095573</c:v>
                      </c:pt>
                      <c:pt idx="49">
                        <c:v>399.60242810456356</c:v>
                      </c:pt>
                      <c:pt idx="50">
                        <c:v>450.47121349275545</c:v>
                      </c:pt>
                      <c:pt idx="51">
                        <c:v>464.62393886683617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E74-4E11-85EF-3017A653447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Goats export value per head</c:v>
                </c:tx>
                <c:spPr>
                  <a:ln w="28575" cap="rnd">
                    <a:solidFill>
                      <a:schemeClr val="accent3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Data'!$B$314:$B$365</c15:sqref>
                        </c15:formulaRef>
                      </c:ext>
                    </c:extLst>
                    <c:strCach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Data'!$S$267:$S$318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9.838809367905073</c:v>
                      </c:pt>
                      <c:pt idx="1">
                        <c:v>10.362061876862986</c:v>
                      </c:pt>
                      <c:pt idx="2">
                        <c:v>10.765025209740033</c:v>
                      </c:pt>
                      <c:pt idx="3">
                        <c:v>16.670247572010194</c:v>
                      </c:pt>
                      <c:pt idx="4">
                        <c:v>22.156018663701762</c:v>
                      </c:pt>
                      <c:pt idx="5">
                        <c:v>31.230500997578591</c:v>
                      </c:pt>
                      <c:pt idx="6">
                        <c:v>32.875483357161364</c:v>
                      </c:pt>
                      <c:pt idx="7">
                        <c:v>36.132792644218277</c:v>
                      </c:pt>
                      <c:pt idx="8">
                        <c:v>56.052593376055079</c:v>
                      </c:pt>
                      <c:pt idx="9">
                        <c:v>49.227420477353867</c:v>
                      </c:pt>
                      <c:pt idx="10">
                        <c:v>36.562883311665892</c:v>
                      </c:pt>
                      <c:pt idx="11">
                        <c:v>70.227304244777542</c:v>
                      </c:pt>
                      <c:pt idx="12">
                        <c:v>110.42970036219954</c:v>
                      </c:pt>
                      <c:pt idx="13">
                        <c:v>51.319596358760847</c:v>
                      </c:pt>
                      <c:pt idx="14">
                        <c:v>45.086921197675309</c:v>
                      </c:pt>
                      <c:pt idx="15">
                        <c:v>49.178067297977456</c:v>
                      </c:pt>
                      <c:pt idx="16">
                        <c:v>50.077606671130319</c:v>
                      </c:pt>
                      <c:pt idx="17">
                        <c:v>44.766335411022069</c:v>
                      </c:pt>
                      <c:pt idx="18">
                        <c:v>48.96961572574704</c:v>
                      </c:pt>
                      <c:pt idx="19">
                        <c:v>51.275173386027184</c:v>
                      </c:pt>
                      <c:pt idx="20">
                        <c:v>49.200302808214424</c:v>
                      </c:pt>
                      <c:pt idx="21">
                        <c:v>44</c:v>
                      </c:pt>
                      <c:pt idx="22">
                        <c:v>35.714285714285715</c:v>
                      </c:pt>
                      <c:pt idx="23">
                        <c:v>26.154508814570963</c:v>
                      </c:pt>
                      <c:pt idx="24">
                        <c:v>30.330085003402996</c:v>
                      </c:pt>
                      <c:pt idx="25">
                        <c:v>28.625718042106953</c:v>
                      </c:pt>
                      <c:pt idx="26">
                        <c:v>26.91901191227241</c:v>
                      </c:pt>
                      <c:pt idx="27">
                        <c:v>19.356201863161264</c:v>
                      </c:pt>
                      <c:pt idx="28">
                        <c:v>27.454709687554352</c:v>
                      </c:pt>
                      <c:pt idx="29">
                        <c:v>29.739880372791767</c:v>
                      </c:pt>
                      <c:pt idx="30">
                        <c:v>27.93305938474693</c:v>
                      </c:pt>
                      <c:pt idx="31">
                        <c:v>32.996040475142983</c:v>
                      </c:pt>
                      <c:pt idx="32">
                        <c:v>36.732642721059008</c:v>
                      </c:pt>
                      <c:pt idx="33">
                        <c:v>32.760217606540969</c:v>
                      </c:pt>
                      <c:pt idx="34">
                        <c:v>27.387714881483962</c:v>
                      </c:pt>
                      <c:pt idx="35">
                        <c:v>24.478225919792504</c:v>
                      </c:pt>
                      <c:pt idx="36">
                        <c:v>22.93039855020174</c:v>
                      </c:pt>
                      <c:pt idx="37">
                        <c:v>25.298277159529867</c:v>
                      </c:pt>
                      <c:pt idx="38">
                        <c:v>27.21041725649691</c:v>
                      </c:pt>
                      <c:pt idx="39">
                        <c:v>44.710676814464186</c:v>
                      </c:pt>
                      <c:pt idx="40">
                        <c:v>47.149571999540875</c:v>
                      </c:pt>
                      <c:pt idx="41">
                        <c:v>47.809752760838073</c:v>
                      </c:pt>
                      <c:pt idx="42">
                        <c:v>51.145422737942333</c:v>
                      </c:pt>
                      <c:pt idx="43">
                        <c:v>73.912988953507011</c:v>
                      </c:pt>
                      <c:pt idx="44">
                        <c:v>73.561713271943901</c:v>
                      </c:pt>
                      <c:pt idx="45">
                        <c:v>87.754618241330292</c:v>
                      </c:pt>
                      <c:pt idx="46">
                        <c:v>83.658995338251586</c:v>
                      </c:pt>
                      <c:pt idx="47">
                        <c:v>84.477839171896463</c:v>
                      </c:pt>
                      <c:pt idx="48">
                        <c:v>93.497546458712918</c:v>
                      </c:pt>
                      <c:pt idx="49">
                        <c:v>85.687722848827576</c:v>
                      </c:pt>
                      <c:pt idx="50">
                        <c:v>88.147826012645794</c:v>
                      </c:pt>
                      <c:pt idx="51">
                        <c:v>87.241265571375635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E74-4E11-85EF-3017A653447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Sheep export value per head</c:v>
                </c:tx>
                <c:spPr>
                  <a:ln w="28575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Data'!$B$314:$B$365</c15:sqref>
                        </c15:formulaRef>
                      </c:ext>
                    </c:extLst>
                    <c:strCach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Data'!$T$267:$T$318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14.424197551177107</c:v>
                      </c:pt>
                      <c:pt idx="1">
                        <c:v>13.477063271294114</c:v>
                      </c:pt>
                      <c:pt idx="2">
                        <c:v>14.299225458620992</c:v>
                      </c:pt>
                      <c:pt idx="3">
                        <c:v>20.109636628148181</c:v>
                      </c:pt>
                      <c:pt idx="4">
                        <c:v>27.750671710623052</c:v>
                      </c:pt>
                      <c:pt idx="5">
                        <c:v>31.662091052188131</c:v>
                      </c:pt>
                      <c:pt idx="6">
                        <c:v>32.569249933396215</c:v>
                      </c:pt>
                      <c:pt idx="7">
                        <c:v>33.231491382782231</c:v>
                      </c:pt>
                      <c:pt idx="8">
                        <c:v>49.169765952877469</c:v>
                      </c:pt>
                      <c:pt idx="9">
                        <c:v>51.607502432181725</c:v>
                      </c:pt>
                      <c:pt idx="10">
                        <c:v>59.46509015574653</c:v>
                      </c:pt>
                      <c:pt idx="11">
                        <c:v>73.960373894256648</c:v>
                      </c:pt>
                      <c:pt idx="12">
                        <c:v>117.88345068288422</c:v>
                      </c:pt>
                      <c:pt idx="13">
                        <c:v>77.601301438897082</c:v>
                      </c:pt>
                      <c:pt idx="14">
                        <c:v>93.790126113120067</c:v>
                      </c:pt>
                      <c:pt idx="15">
                        <c:v>71.783875178227689</c:v>
                      </c:pt>
                      <c:pt idx="16">
                        <c:v>66.228587006226036</c:v>
                      </c:pt>
                      <c:pt idx="17">
                        <c:v>64.274721540925853</c:v>
                      </c:pt>
                      <c:pt idx="18">
                        <c:v>70.92702180377961</c:v>
                      </c:pt>
                      <c:pt idx="19">
                        <c:v>97.270109924105967</c:v>
                      </c:pt>
                      <c:pt idx="20">
                        <c:v>94.422899372740304</c:v>
                      </c:pt>
                      <c:pt idx="21">
                        <c:v>78.23233293624871</c:v>
                      </c:pt>
                      <c:pt idx="22">
                        <c:v>62.5</c:v>
                      </c:pt>
                      <c:pt idx="23">
                        <c:v>53.765384698309816</c:v>
                      </c:pt>
                      <c:pt idx="24">
                        <c:v>102.43313919662924</c:v>
                      </c:pt>
                      <c:pt idx="25">
                        <c:v>73.142603991792569</c:v>
                      </c:pt>
                      <c:pt idx="26">
                        <c:v>72.608617964836711</c:v>
                      </c:pt>
                      <c:pt idx="27">
                        <c:v>59.778179777423091</c:v>
                      </c:pt>
                      <c:pt idx="28">
                        <c:v>59.213606031403927</c:v>
                      </c:pt>
                      <c:pt idx="29">
                        <c:v>48.783665941644031</c:v>
                      </c:pt>
                      <c:pt idx="30">
                        <c:v>43.309620891309685</c:v>
                      </c:pt>
                      <c:pt idx="31">
                        <c:v>32.721797839317375</c:v>
                      </c:pt>
                      <c:pt idx="32">
                        <c:v>55.208097402700012</c:v>
                      </c:pt>
                      <c:pt idx="33">
                        <c:v>56.646522401995753</c:v>
                      </c:pt>
                      <c:pt idx="34">
                        <c:v>60.658943548866816</c:v>
                      </c:pt>
                      <c:pt idx="35">
                        <c:v>61.029864149348711</c:v>
                      </c:pt>
                      <c:pt idx="36">
                        <c:v>58.261359867592859</c:v>
                      </c:pt>
                      <c:pt idx="37">
                        <c:v>55.430408845275871</c:v>
                      </c:pt>
                      <c:pt idx="38">
                        <c:v>47.816740392242039</c:v>
                      </c:pt>
                      <c:pt idx="39">
                        <c:v>108.45115159420027</c:v>
                      </c:pt>
                      <c:pt idx="40">
                        <c:v>71.178905917736458</c:v>
                      </c:pt>
                      <c:pt idx="41">
                        <c:v>70.993512435444828</c:v>
                      </c:pt>
                      <c:pt idx="42">
                        <c:v>70.49596253160216</c:v>
                      </c:pt>
                      <c:pt idx="43">
                        <c:v>87.178159144709554</c:v>
                      </c:pt>
                      <c:pt idx="44">
                        <c:v>104.41552091706207</c:v>
                      </c:pt>
                      <c:pt idx="45">
                        <c:v>92.816692411402826</c:v>
                      </c:pt>
                      <c:pt idx="46">
                        <c:v>82.340786463790892</c:v>
                      </c:pt>
                      <c:pt idx="47">
                        <c:v>105.7944601747127</c:v>
                      </c:pt>
                      <c:pt idx="48">
                        <c:v>93.521575955857685</c:v>
                      </c:pt>
                      <c:pt idx="49">
                        <c:v>103.8944252411783</c:v>
                      </c:pt>
                      <c:pt idx="50">
                        <c:v>93.574484054103991</c:v>
                      </c:pt>
                      <c:pt idx="51">
                        <c:v>105.86639176222324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E74-4E11-85EF-3017A6534474}"/>
                  </c:ext>
                </c:extLst>
              </c15:ser>
            </c15:filteredLineSeries>
            <c15:filteredLineSeries>
              <c15:ser>
                <c:idx val="11"/>
                <c:order val="8"/>
                <c:tx>
                  <c:v>Cattle import value per head</c:v>
                </c:tx>
                <c:spPr>
                  <a:ln w="28575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Data'!$P$314:$P$365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73.43296816981028</c:v>
                      </c:pt>
                      <c:pt idx="1">
                        <c:v>80.991843606466276</c:v>
                      </c:pt>
                      <c:pt idx="2">
                        <c:v>84.154647826850635</c:v>
                      </c:pt>
                      <c:pt idx="3">
                        <c:v>113.46670647954613</c:v>
                      </c:pt>
                      <c:pt idx="4">
                        <c:v>154.36896946025465</c:v>
                      </c:pt>
                      <c:pt idx="5">
                        <c:v>208.01045654000561</c:v>
                      </c:pt>
                      <c:pt idx="6">
                        <c:v>218.68258518277727</c:v>
                      </c:pt>
                      <c:pt idx="7">
                        <c:v>255.47004483959245</c:v>
                      </c:pt>
                      <c:pt idx="8">
                        <c:v>217.43870695176963</c:v>
                      </c:pt>
                      <c:pt idx="9">
                        <c:v>304.55232370570354</c:v>
                      </c:pt>
                      <c:pt idx="10">
                        <c:v>343.53819610060003</c:v>
                      </c:pt>
                      <c:pt idx="11">
                        <c:v>306.59908404908975</c:v>
                      </c:pt>
                      <c:pt idx="12">
                        <c:v>273.9861702012297</c:v>
                      </c:pt>
                      <c:pt idx="13">
                        <c:v>520.11674371229333</c:v>
                      </c:pt>
                      <c:pt idx="14">
                        <c:v>624.82650413372755</c:v>
                      </c:pt>
                      <c:pt idx="15">
                        <c:v>609.49070215957522</c:v>
                      </c:pt>
                      <c:pt idx="16">
                        <c:v>767.37054635434856</c:v>
                      </c:pt>
                      <c:pt idx="17">
                        <c:v>494.86541013104562</c:v>
                      </c:pt>
                      <c:pt idx="18">
                        <c:v>871.60970851933826</c:v>
                      </c:pt>
                      <c:pt idx="19">
                        <c:v>764.75811744720284</c:v>
                      </c:pt>
                      <c:pt idx="20">
                        <c:v>932.60953359886935</c:v>
                      </c:pt>
                      <c:pt idx="21">
                        <c:v>1032.0810229715967</c:v>
                      </c:pt>
                      <c:pt idx="22">
                        <c:v>1147.6213830308975</c:v>
                      </c:pt>
                      <c:pt idx="23">
                        <c:v>951.1176676501475</c:v>
                      </c:pt>
                      <c:pt idx="24">
                        <c:v>582.89049090284925</c:v>
                      </c:pt>
                      <c:pt idx="25">
                        <c:v>766.82998530132284</c:v>
                      </c:pt>
                      <c:pt idx="26">
                        <c:v>1011.5460108532502</c:v>
                      </c:pt>
                      <c:pt idx="27">
                        <c:v>1054.1732717623545</c:v>
                      </c:pt>
                      <c:pt idx="28">
                        <c:v>926.59191876454406</c:v>
                      </c:pt>
                      <c:pt idx="29">
                        <c:v>443.59384578579864</c:v>
                      </c:pt>
                      <c:pt idx="30">
                        <c:v>518.71547436220692</c:v>
                      </c:pt>
                      <c:pt idx="31">
                        <c:v>688.39306181707036</c:v>
                      </c:pt>
                      <c:pt idx="32">
                        <c:v>545.96277237786671</c:v>
                      </c:pt>
                      <c:pt idx="33">
                        <c:v>497.45229293635725</c:v>
                      </c:pt>
                      <c:pt idx="34">
                        <c:v>405.10321100917429</c:v>
                      </c:pt>
                      <c:pt idx="35">
                        <c:v>728.81083931314333</c:v>
                      </c:pt>
                      <c:pt idx="36">
                        <c:v>720.47633776678003</c:v>
                      </c:pt>
                      <c:pt idx="37">
                        <c:v>926.42881967330993</c:v>
                      </c:pt>
                      <c:pt idx="38">
                        <c:v>808.59603260033828</c:v>
                      </c:pt>
                      <c:pt idx="39">
                        <c:v>432.59181765091557</c:v>
                      </c:pt>
                      <c:pt idx="40">
                        <c:v>412.93624680109116</c:v>
                      </c:pt>
                      <c:pt idx="41">
                        <c:v>448.61219314727401</c:v>
                      </c:pt>
                      <c:pt idx="42">
                        <c:v>674.61693619731761</c:v>
                      </c:pt>
                      <c:pt idx="43">
                        <c:v>439.67855815681901</c:v>
                      </c:pt>
                      <c:pt idx="44">
                        <c:v>667.50346070180831</c:v>
                      </c:pt>
                      <c:pt idx="45">
                        <c:v>572.63089675828815</c:v>
                      </c:pt>
                      <c:pt idx="46">
                        <c:v>364.85016432113042</c:v>
                      </c:pt>
                      <c:pt idx="47">
                        <c:v>421.64992661758401</c:v>
                      </c:pt>
                      <c:pt idx="48">
                        <c:v>544.1364372026236</c:v>
                      </c:pt>
                      <c:pt idx="49">
                        <c:v>465.81032927232957</c:v>
                      </c:pt>
                      <c:pt idx="50">
                        <c:v>545.52753018522026</c:v>
                      </c:pt>
                      <c:pt idx="51">
                        <c:v>567.96348178066091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E74-4E11-85EF-3017A6534474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v>Goats import value her head</c:v>
                </c:tx>
                <c:spPr>
                  <a:ln w="28575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Data'!$Q$314:$Q$365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16.948977952113523</c:v>
                      </c:pt>
                      <c:pt idx="1">
                        <c:v>14.76608187134503</c:v>
                      </c:pt>
                      <c:pt idx="2">
                        <c:v>22.056726292121514</c:v>
                      </c:pt>
                      <c:pt idx="3">
                        <c:v>21.041556334298622</c:v>
                      </c:pt>
                      <c:pt idx="4">
                        <c:v>30.171885844935289</c:v>
                      </c:pt>
                      <c:pt idx="5">
                        <c:v>29.117374322083908</c:v>
                      </c:pt>
                      <c:pt idx="6">
                        <c:v>32.173089587609539</c:v>
                      </c:pt>
                      <c:pt idx="7">
                        <c:v>35.861904761904761</c:v>
                      </c:pt>
                      <c:pt idx="8">
                        <c:v>38.949253731343283</c:v>
                      </c:pt>
                      <c:pt idx="9">
                        <c:v>53.04311233296459</c:v>
                      </c:pt>
                      <c:pt idx="10">
                        <c:v>60.140789126726901</c:v>
                      </c:pt>
                      <c:pt idx="11">
                        <c:v>89.387831983424377</c:v>
                      </c:pt>
                      <c:pt idx="12">
                        <c:v>83.74938471274875</c:v>
                      </c:pt>
                      <c:pt idx="13">
                        <c:v>76.796020287207782</c:v>
                      </c:pt>
                      <c:pt idx="14">
                        <c:v>73.292005682551988</c:v>
                      </c:pt>
                      <c:pt idx="15">
                        <c:v>57.341329512150537</c:v>
                      </c:pt>
                      <c:pt idx="16">
                        <c:v>62.788398154251816</c:v>
                      </c:pt>
                      <c:pt idx="17">
                        <c:v>57.182184971355966</c:v>
                      </c:pt>
                      <c:pt idx="18">
                        <c:v>60.718319952387311</c:v>
                      </c:pt>
                      <c:pt idx="19">
                        <c:v>73.409351291373099</c:v>
                      </c:pt>
                      <c:pt idx="20">
                        <c:v>72.480136260824708</c:v>
                      </c:pt>
                      <c:pt idx="21">
                        <c:v>70.274321099650933</c:v>
                      </c:pt>
                      <c:pt idx="22">
                        <c:v>46.352944948196914</c:v>
                      </c:pt>
                      <c:pt idx="23">
                        <c:v>42.595925450257937</c:v>
                      </c:pt>
                      <c:pt idx="24">
                        <c:v>34.254793393766974</c:v>
                      </c:pt>
                      <c:pt idx="25">
                        <c:v>29.815568133842756</c:v>
                      </c:pt>
                      <c:pt idx="26">
                        <c:v>30.141286928894139</c:v>
                      </c:pt>
                      <c:pt idx="27">
                        <c:v>27.768189302827537</c:v>
                      </c:pt>
                      <c:pt idx="28">
                        <c:v>29.258149380180729</c:v>
                      </c:pt>
                      <c:pt idx="29">
                        <c:v>27.927970611852796</c:v>
                      </c:pt>
                      <c:pt idx="30">
                        <c:v>24.94327205246914</c:v>
                      </c:pt>
                      <c:pt idx="31">
                        <c:v>29.261602498729214</c:v>
                      </c:pt>
                      <c:pt idx="32">
                        <c:v>44.938597494063067</c:v>
                      </c:pt>
                      <c:pt idx="33">
                        <c:v>44.425781697799039</c:v>
                      </c:pt>
                      <c:pt idx="34">
                        <c:v>45.249691982909553</c:v>
                      </c:pt>
                      <c:pt idx="35">
                        <c:v>74.670295478230884</c:v>
                      </c:pt>
                      <c:pt idx="36">
                        <c:v>39.827044110319129</c:v>
                      </c:pt>
                      <c:pt idx="37">
                        <c:v>45.719381558290685</c:v>
                      </c:pt>
                      <c:pt idx="38">
                        <c:v>49.97012687622945</c:v>
                      </c:pt>
                      <c:pt idx="39">
                        <c:v>60.675486286965835</c:v>
                      </c:pt>
                      <c:pt idx="40">
                        <c:v>54.33056318461697</c:v>
                      </c:pt>
                      <c:pt idx="41">
                        <c:v>59.537316650210656</c:v>
                      </c:pt>
                      <c:pt idx="42">
                        <c:v>67.730916349676122</c:v>
                      </c:pt>
                      <c:pt idx="43">
                        <c:v>89.765572586783819</c:v>
                      </c:pt>
                      <c:pt idx="44">
                        <c:v>78.830035745587054</c:v>
                      </c:pt>
                      <c:pt idx="45">
                        <c:v>91.336576086805863</c:v>
                      </c:pt>
                      <c:pt idx="46">
                        <c:v>86.455301449897675</c:v>
                      </c:pt>
                      <c:pt idx="47">
                        <c:v>67.294476402567966</c:v>
                      </c:pt>
                      <c:pt idx="48">
                        <c:v>85.769555891469835</c:v>
                      </c:pt>
                      <c:pt idx="49">
                        <c:v>98.409134543592813</c:v>
                      </c:pt>
                      <c:pt idx="50">
                        <c:v>93.833769464836919</c:v>
                      </c:pt>
                      <c:pt idx="51">
                        <c:v>125.12832987461906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E74-4E11-85EF-3017A6534474}"/>
                  </c:ext>
                </c:extLst>
              </c15:ser>
            </c15:filteredLineSeries>
            <c15:filteredLineSeries>
              <c15:ser>
                <c:idx val="8"/>
                <c:order val="10"/>
                <c:tx>
                  <c:v>Sheep import value per head</c:v>
                </c:tx>
                <c:spPr>
                  <a:ln w="28575" cap="rnd">
                    <a:solidFill>
                      <a:schemeClr val="accent4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Data'!$B$314:$B$365</c15:sqref>
                        </c15:formulaRef>
                      </c:ext>
                    </c:extLst>
                    <c:strCach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Data'!$R$314:$R$365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18.475445019568237</c:v>
                      </c:pt>
                      <c:pt idx="1">
                        <c:v>20.716594614673316</c:v>
                      </c:pt>
                      <c:pt idx="2">
                        <c:v>19.344415337357873</c:v>
                      </c:pt>
                      <c:pt idx="3">
                        <c:v>28.424188381148941</c:v>
                      </c:pt>
                      <c:pt idx="4">
                        <c:v>30.731941485309658</c:v>
                      </c:pt>
                      <c:pt idx="5">
                        <c:v>38.722185131437122</c:v>
                      </c:pt>
                      <c:pt idx="6">
                        <c:v>40.473808483992499</c:v>
                      </c:pt>
                      <c:pt idx="7">
                        <c:v>47.798795717245248</c:v>
                      </c:pt>
                      <c:pt idx="8">
                        <c:v>53.983167759806491</c:v>
                      </c:pt>
                      <c:pt idx="9">
                        <c:v>55.122845244409241</c:v>
                      </c:pt>
                      <c:pt idx="10">
                        <c:v>67.449686480174833</c:v>
                      </c:pt>
                      <c:pt idx="11">
                        <c:v>77.068880054542831</c:v>
                      </c:pt>
                      <c:pt idx="12">
                        <c:v>73.433031499838037</c:v>
                      </c:pt>
                      <c:pt idx="13">
                        <c:v>66.913400320659875</c:v>
                      </c:pt>
                      <c:pt idx="14">
                        <c:v>67.911345894701142</c:v>
                      </c:pt>
                      <c:pt idx="15">
                        <c:v>59.104981481162142</c:v>
                      </c:pt>
                      <c:pt idx="16">
                        <c:v>55.844170268428996</c:v>
                      </c:pt>
                      <c:pt idx="17">
                        <c:v>52.064473716379268</c:v>
                      </c:pt>
                      <c:pt idx="18">
                        <c:v>54.52829517871745</c:v>
                      </c:pt>
                      <c:pt idx="19">
                        <c:v>65.690678082547322</c:v>
                      </c:pt>
                      <c:pt idx="20">
                        <c:v>62.873022213319459</c:v>
                      </c:pt>
                      <c:pt idx="21">
                        <c:v>66.894371630834726</c:v>
                      </c:pt>
                      <c:pt idx="22">
                        <c:v>57.92678466246133</c:v>
                      </c:pt>
                      <c:pt idx="23">
                        <c:v>52.626095547707578</c:v>
                      </c:pt>
                      <c:pt idx="24">
                        <c:v>50.5110927918494</c:v>
                      </c:pt>
                      <c:pt idx="25">
                        <c:v>46.73433479998689</c:v>
                      </c:pt>
                      <c:pt idx="26">
                        <c:v>47.977658031173057</c:v>
                      </c:pt>
                      <c:pt idx="27">
                        <c:v>42.70574073570252</c:v>
                      </c:pt>
                      <c:pt idx="28">
                        <c:v>50.093368667921361</c:v>
                      </c:pt>
                      <c:pt idx="29">
                        <c:v>49.490007553431013</c:v>
                      </c:pt>
                      <c:pt idx="30">
                        <c:v>45.290649356552443</c:v>
                      </c:pt>
                      <c:pt idx="31">
                        <c:v>48.728295707961053</c:v>
                      </c:pt>
                      <c:pt idx="32">
                        <c:v>71.04110996927551</c:v>
                      </c:pt>
                      <c:pt idx="33">
                        <c:v>67.57883265389988</c:v>
                      </c:pt>
                      <c:pt idx="34">
                        <c:v>73.85310709656045</c:v>
                      </c:pt>
                      <c:pt idx="35">
                        <c:v>82.384122042473649</c:v>
                      </c:pt>
                      <c:pt idx="36">
                        <c:v>79.376729375299035</c:v>
                      </c:pt>
                      <c:pt idx="37">
                        <c:v>76.534927179351556</c:v>
                      </c:pt>
                      <c:pt idx="38">
                        <c:v>82.740118451299765</c:v>
                      </c:pt>
                      <c:pt idx="39">
                        <c:v>89.80397382096038</c:v>
                      </c:pt>
                      <c:pt idx="40">
                        <c:v>103.57002223215768</c:v>
                      </c:pt>
                      <c:pt idx="41">
                        <c:v>113.53920372837393</c:v>
                      </c:pt>
                      <c:pt idx="42">
                        <c:v>112.38248233812227</c:v>
                      </c:pt>
                      <c:pt idx="43">
                        <c:v>111.23818520125111</c:v>
                      </c:pt>
                      <c:pt idx="44">
                        <c:v>118.62045953242168</c:v>
                      </c:pt>
                      <c:pt idx="45">
                        <c:v>119.56100917295086</c:v>
                      </c:pt>
                      <c:pt idx="46">
                        <c:v>95.699549226787425</c:v>
                      </c:pt>
                      <c:pt idx="47">
                        <c:v>108.7001218162368</c:v>
                      </c:pt>
                      <c:pt idx="48">
                        <c:v>128.64596877074013</c:v>
                      </c:pt>
                      <c:pt idx="49">
                        <c:v>123.8493328439526</c:v>
                      </c:pt>
                      <c:pt idx="50">
                        <c:v>130.48884533617974</c:v>
                      </c:pt>
                      <c:pt idx="51">
                        <c:v>134.84813065659995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E74-4E11-85EF-3017A6534474}"/>
                  </c:ext>
                </c:extLst>
              </c15:ser>
            </c15:filteredLineSeries>
          </c:ext>
        </c:extLst>
      </c:lineChart>
      <c:catAx>
        <c:axId val="1228756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770719"/>
        <c:crosses val="autoZero"/>
        <c:auto val="1"/>
        <c:lblAlgn val="ctr"/>
        <c:lblOffset val="100"/>
        <c:tickLblSkip val="5"/>
        <c:noMultiLvlLbl val="0"/>
      </c:catAx>
      <c:valAx>
        <c:axId val="1228770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Horn of Africa Export heads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756575"/>
        <c:crosses val="autoZero"/>
        <c:crossBetween val="between"/>
      </c:valAx>
      <c:valAx>
        <c:axId val="132159908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Value</a:t>
                </a:r>
                <a:r>
                  <a:rPr lang="en-GB" baseline="0"/>
                  <a:t> per head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599503"/>
        <c:crosses val="max"/>
        <c:crossBetween val="between"/>
      </c:valAx>
      <c:catAx>
        <c:axId val="13215995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1599087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accent4"/>
          </a:solidFill>
          <a:prstDash val="sysDash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Horn</a:t>
            </a:r>
            <a:r>
              <a:rPr lang="en-GB" baseline="0"/>
              <a:t> of Africa - cattle export and average value/head in US$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'Export Data'!$E$1</c:f>
              <c:strCache>
                <c:ptCount val="1"/>
                <c:pt idx="0">
                  <c:v>Cattle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'Export Data'!$B$267:$B$318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'Export Data'!$E$267:$E$318</c:f>
              <c:numCache>
                <c:formatCode>#,##0</c:formatCode>
                <c:ptCount val="52"/>
                <c:pt idx="0">
                  <c:v>69632</c:v>
                </c:pt>
                <c:pt idx="1">
                  <c:v>69401</c:v>
                </c:pt>
                <c:pt idx="2">
                  <c:v>99948</c:v>
                </c:pt>
                <c:pt idx="3">
                  <c:v>104118</c:v>
                </c:pt>
                <c:pt idx="4">
                  <c:v>88581</c:v>
                </c:pt>
                <c:pt idx="5">
                  <c:v>95574</c:v>
                </c:pt>
                <c:pt idx="6">
                  <c:v>116227</c:v>
                </c:pt>
                <c:pt idx="7">
                  <c:v>71258</c:v>
                </c:pt>
                <c:pt idx="8">
                  <c:v>86282</c:v>
                </c:pt>
                <c:pt idx="9">
                  <c:v>104970</c:v>
                </c:pt>
                <c:pt idx="10">
                  <c:v>121602</c:v>
                </c:pt>
                <c:pt idx="11">
                  <c:v>161424</c:v>
                </c:pt>
                <c:pt idx="12">
                  <c:v>200226</c:v>
                </c:pt>
                <c:pt idx="13">
                  <c:v>114048</c:v>
                </c:pt>
                <c:pt idx="14">
                  <c:v>60958</c:v>
                </c:pt>
                <c:pt idx="15">
                  <c:v>110764</c:v>
                </c:pt>
                <c:pt idx="16">
                  <c:v>125753</c:v>
                </c:pt>
                <c:pt idx="17">
                  <c:v>119186</c:v>
                </c:pt>
                <c:pt idx="18">
                  <c:v>117236</c:v>
                </c:pt>
                <c:pt idx="19">
                  <c:v>122052</c:v>
                </c:pt>
                <c:pt idx="20">
                  <c:v>121660</c:v>
                </c:pt>
                <c:pt idx="21">
                  <c:v>58627</c:v>
                </c:pt>
                <c:pt idx="22">
                  <c:v>40000</c:v>
                </c:pt>
                <c:pt idx="23">
                  <c:v>35600</c:v>
                </c:pt>
                <c:pt idx="24">
                  <c:v>37250</c:v>
                </c:pt>
                <c:pt idx="25">
                  <c:v>34195</c:v>
                </c:pt>
                <c:pt idx="26">
                  <c:v>31062</c:v>
                </c:pt>
                <c:pt idx="27">
                  <c:v>113610</c:v>
                </c:pt>
                <c:pt idx="28">
                  <c:v>150790</c:v>
                </c:pt>
                <c:pt idx="29">
                  <c:v>149108</c:v>
                </c:pt>
                <c:pt idx="30">
                  <c:v>106356</c:v>
                </c:pt>
                <c:pt idx="31">
                  <c:v>71254</c:v>
                </c:pt>
                <c:pt idx="32">
                  <c:v>91597</c:v>
                </c:pt>
                <c:pt idx="33">
                  <c:v>117294</c:v>
                </c:pt>
                <c:pt idx="34">
                  <c:v>159797</c:v>
                </c:pt>
                <c:pt idx="35">
                  <c:v>311636</c:v>
                </c:pt>
                <c:pt idx="36">
                  <c:v>360112</c:v>
                </c:pt>
                <c:pt idx="37">
                  <c:v>297048</c:v>
                </c:pt>
                <c:pt idx="38">
                  <c:v>282688</c:v>
                </c:pt>
                <c:pt idx="39">
                  <c:v>252262</c:v>
                </c:pt>
                <c:pt idx="40">
                  <c:v>272580</c:v>
                </c:pt>
                <c:pt idx="41">
                  <c:v>528266</c:v>
                </c:pt>
                <c:pt idx="42">
                  <c:v>459813</c:v>
                </c:pt>
                <c:pt idx="43">
                  <c:v>931060</c:v>
                </c:pt>
                <c:pt idx="44">
                  <c:v>560407</c:v>
                </c:pt>
                <c:pt idx="45">
                  <c:v>525035</c:v>
                </c:pt>
                <c:pt idx="46">
                  <c:v>134638</c:v>
                </c:pt>
                <c:pt idx="47">
                  <c:v>150199</c:v>
                </c:pt>
                <c:pt idx="48">
                  <c:v>128033</c:v>
                </c:pt>
                <c:pt idx="49">
                  <c:v>281207</c:v>
                </c:pt>
                <c:pt idx="50">
                  <c:v>180067</c:v>
                </c:pt>
                <c:pt idx="51">
                  <c:v>134526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6C-4DED-AB62-FF88D9D67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756575"/>
        <c:axId val="1228770719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'Export Data'!$D$1</c15:sqref>
                        </c15:formulaRef>
                      </c:ext>
                    </c:extLst>
                    <c:strCache>
                      <c:ptCount val="1"/>
                      <c:pt idx="0">
                        <c:v>Camels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'Export Data'!$B$267:$B$318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'Export Data'!$D$267:$D$318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70556</c:v>
                      </c:pt>
                      <c:pt idx="1">
                        <c:v>74668</c:v>
                      </c:pt>
                      <c:pt idx="2">
                        <c:v>21196</c:v>
                      </c:pt>
                      <c:pt idx="3">
                        <c:v>28637</c:v>
                      </c:pt>
                      <c:pt idx="4">
                        <c:v>30232</c:v>
                      </c:pt>
                      <c:pt idx="5">
                        <c:v>41286</c:v>
                      </c:pt>
                      <c:pt idx="6">
                        <c:v>46122</c:v>
                      </c:pt>
                      <c:pt idx="7">
                        <c:v>42602</c:v>
                      </c:pt>
                      <c:pt idx="8">
                        <c:v>24409</c:v>
                      </c:pt>
                      <c:pt idx="9">
                        <c:v>18839</c:v>
                      </c:pt>
                      <c:pt idx="10">
                        <c:v>21126</c:v>
                      </c:pt>
                      <c:pt idx="11">
                        <c:v>16286</c:v>
                      </c:pt>
                      <c:pt idx="12">
                        <c:v>15615</c:v>
                      </c:pt>
                      <c:pt idx="13">
                        <c:v>8326</c:v>
                      </c:pt>
                      <c:pt idx="14">
                        <c:v>8805</c:v>
                      </c:pt>
                      <c:pt idx="15">
                        <c:v>7062</c:v>
                      </c:pt>
                      <c:pt idx="16">
                        <c:v>9225</c:v>
                      </c:pt>
                      <c:pt idx="17">
                        <c:v>17509</c:v>
                      </c:pt>
                      <c:pt idx="18">
                        <c:v>13361</c:v>
                      </c:pt>
                      <c:pt idx="19">
                        <c:v>15050</c:v>
                      </c:pt>
                      <c:pt idx="20">
                        <c:v>15050</c:v>
                      </c:pt>
                      <c:pt idx="21">
                        <c:v>15050</c:v>
                      </c:pt>
                      <c:pt idx="22">
                        <c:v>20050</c:v>
                      </c:pt>
                      <c:pt idx="23">
                        <c:v>10050</c:v>
                      </c:pt>
                      <c:pt idx="24">
                        <c:v>20050</c:v>
                      </c:pt>
                      <c:pt idx="25">
                        <c:v>30050</c:v>
                      </c:pt>
                      <c:pt idx="26">
                        <c:v>55317</c:v>
                      </c:pt>
                      <c:pt idx="27">
                        <c:v>98181</c:v>
                      </c:pt>
                      <c:pt idx="28">
                        <c:v>130048</c:v>
                      </c:pt>
                      <c:pt idx="29">
                        <c:v>97045</c:v>
                      </c:pt>
                      <c:pt idx="30">
                        <c:v>86561</c:v>
                      </c:pt>
                      <c:pt idx="31">
                        <c:v>104161</c:v>
                      </c:pt>
                      <c:pt idx="32">
                        <c:v>96744</c:v>
                      </c:pt>
                      <c:pt idx="33">
                        <c:v>54613</c:v>
                      </c:pt>
                      <c:pt idx="34">
                        <c:v>51777</c:v>
                      </c:pt>
                      <c:pt idx="35">
                        <c:v>25672</c:v>
                      </c:pt>
                      <c:pt idx="36">
                        <c:v>75989</c:v>
                      </c:pt>
                      <c:pt idx="37">
                        <c:v>104443</c:v>
                      </c:pt>
                      <c:pt idx="38">
                        <c:v>108863</c:v>
                      </c:pt>
                      <c:pt idx="39">
                        <c:v>75248</c:v>
                      </c:pt>
                      <c:pt idx="40">
                        <c:v>130952</c:v>
                      </c:pt>
                      <c:pt idx="41">
                        <c:v>189891</c:v>
                      </c:pt>
                      <c:pt idx="42">
                        <c:v>161378</c:v>
                      </c:pt>
                      <c:pt idx="43">
                        <c:v>124928</c:v>
                      </c:pt>
                      <c:pt idx="44">
                        <c:v>149688</c:v>
                      </c:pt>
                      <c:pt idx="45">
                        <c:v>141409</c:v>
                      </c:pt>
                      <c:pt idx="46">
                        <c:v>120861</c:v>
                      </c:pt>
                      <c:pt idx="47">
                        <c:v>151465</c:v>
                      </c:pt>
                      <c:pt idx="48">
                        <c:v>175250</c:v>
                      </c:pt>
                      <c:pt idx="49">
                        <c:v>177283</c:v>
                      </c:pt>
                      <c:pt idx="50">
                        <c:v>98997</c:v>
                      </c:pt>
                      <c:pt idx="51">
                        <c:v>133900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C36C-4DED-AB62-FF88D9D6738F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Data'!$F$1</c15:sqref>
                        </c15:formulaRef>
                      </c:ext>
                    </c:extLst>
                    <c:strCache>
                      <c:ptCount val="1"/>
                      <c:pt idx="0">
                        <c:v>Goats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Data'!$B$267:$B$318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Data'!$F$267:$F$318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653636</c:v>
                      </c:pt>
                      <c:pt idx="1">
                        <c:v>622656</c:v>
                      </c:pt>
                      <c:pt idx="2">
                        <c:v>879422</c:v>
                      </c:pt>
                      <c:pt idx="3">
                        <c:v>735382</c:v>
                      </c:pt>
                      <c:pt idx="4">
                        <c:v>631386</c:v>
                      </c:pt>
                      <c:pt idx="5">
                        <c:v>778886</c:v>
                      </c:pt>
                      <c:pt idx="6">
                        <c:v>416876</c:v>
                      </c:pt>
                      <c:pt idx="7">
                        <c:v>442645</c:v>
                      </c:pt>
                      <c:pt idx="8">
                        <c:v>723285</c:v>
                      </c:pt>
                      <c:pt idx="9">
                        <c:v>619289</c:v>
                      </c:pt>
                      <c:pt idx="10">
                        <c:v>953043</c:v>
                      </c:pt>
                      <c:pt idx="11">
                        <c:v>793210</c:v>
                      </c:pt>
                      <c:pt idx="12">
                        <c:v>728880</c:v>
                      </c:pt>
                      <c:pt idx="13">
                        <c:v>566840</c:v>
                      </c:pt>
                      <c:pt idx="14">
                        <c:v>353251</c:v>
                      </c:pt>
                      <c:pt idx="15">
                        <c:v>754198</c:v>
                      </c:pt>
                      <c:pt idx="16">
                        <c:v>657160</c:v>
                      </c:pt>
                      <c:pt idx="17">
                        <c:v>630027</c:v>
                      </c:pt>
                      <c:pt idx="18">
                        <c:v>346133</c:v>
                      </c:pt>
                      <c:pt idx="19">
                        <c:v>335523</c:v>
                      </c:pt>
                      <c:pt idx="20">
                        <c:v>331563</c:v>
                      </c:pt>
                      <c:pt idx="21">
                        <c:v>250000</c:v>
                      </c:pt>
                      <c:pt idx="22">
                        <c:v>700000</c:v>
                      </c:pt>
                      <c:pt idx="23">
                        <c:v>650060</c:v>
                      </c:pt>
                      <c:pt idx="24">
                        <c:v>909493</c:v>
                      </c:pt>
                      <c:pt idx="25">
                        <c:v>1979863</c:v>
                      </c:pt>
                      <c:pt idx="26">
                        <c:v>1718228</c:v>
                      </c:pt>
                      <c:pt idx="27">
                        <c:v>1675432</c:v>
                      </c:pt>
                      <c:pt idx="28">
                        <c:v>356478</c:v>
                      </c:pt>
                      <c:pt idx="29">
                        <c:v>431340</c:v>
                      </c:pt>
                      <c:pt idx="30">
                        <c:v>680663</c:v>
                      </c:pt>
                      <c:pt idx="31">
                        <c:v>9092</c:v>
                      </c:pt>
                      <c:pt idx="32">
                        <c:v>314407</c:v>
                      </c:pt>
                      <c:pt idx="33">
                        <c:v>469655</c:v>
                      </c:pt>
                      <c:pt idx="34">
                        <c:v>952909</c:v>
                      </c:pt>
                      <c:pt idx="35">
                        <c:v>1344787</c:v>
                      </c:pt>
                      <c:pt idx="36">
                        <c:v>1455099</c:v>
                      </c:pt>
                      <c:pt idx="37">
                        <c:v>1856411</c:v>
                      </c:pt>
                      <c:pt idx="38">
                        <c:v>1063159</c:v>
                      </c:pt>
                      <c:pt idx="39">
                        <c:v>1063482</c:v>
                      </c:pt>
                      <c:pt idx="40">
                        <c:v>1071611</c:v>
                      </c:pt>
                      <c:pt idx="41">
                        <c:v>2173887</c:v>
                      </c:pt>
                      <c:pt idx="42">
                        <c:v>2167584</c:v>
                      </c:pt>
                      <c:pt idx="43">
                        <c:v>2152991</c:v>
                      </c:pt>
                      <c:pt idx="44">
                        <c:v>2935576</c:v>
                      </c:pt>
                      <c:pt idx="45">
                        <c:v>2800958</c:v>
                      </c:pt>
                      <c:pt idx="46">
                        <c:v>2483403</c:v>
                      </c:pt>
                      <c:pt idx="47">
                        <c:v>2468387</c:v>
                      </c:pt>
                      <c:pt idx="48">
                        <c:v>1273873</c:v>
                      </c:pt>
                      <c:pt idx="49">
                        <c:v>2408303</c:v>
                      </c:pt>
                      <c:pt idx="50">
                        <c:v>2106314</c:v>
                      </c:pt>
                      <c:pt idx="51">
                        <c:v>1130841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36C-4DED-AB62-FF88D9D6738F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Data'!$G$1</c15:sqref>
                        </c15:formulaRef>
                      </c:ext>
                    </c:extLst>
                    <c:strCache>
                      <c:ptCount val="1"/>
                      <c:pt idx="0">
                        <c:v>Sheep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Data'!$B$267:$B$318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Data'!$G$267:$G$318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729330</c:v>
                      </c:pt>
                      <c:pt idx="1">
                        <c:v>734804</c:v>
                      </c:pt>
                      <c:pt idx="2">
                        <c:v>960052</c:v>
                      </c:pt>
                      <c:pt idx="3">
                        <c:v>903895</c:v>
                      </c:pt>
                      <c:pt idx="4">
                        <c:v>972517</c:v>
                      </c:pt>
                      <c:pt idx="5">
                        <c:v>918638</c:v>
                      </c:pt>
                      <c:pt idx="6">
                        <c:v>555524</c:v>
                      </c:pt>
                      <c:pt idx="7">
                        <c:v>720070</c:v>
                      </c:pt>
                      <c:pt idx="8">
                        <c:v>996466</c:v>
                      </c:pt>
                      <c:pt idx="9">
                        <c:v>972378</c:v>
                      </c:pt>
                      <c:pt idx="10">
                        <c:v>1286385</c:v>
                      </c:pt>
                      <c:pt idx="11">
                        <c:v>1220559</c:v>
                      </c:pt>
                      <c:pt idx="12">
                        <c:v>1352938</c:v>
                      </c:pt>
                      <c:pt idx="13">
                        <c:v>1030859</c:v>
                      </c:pt>
                      <c:pt idx="14">
                        <c:v>864462</c:v>
                      </c:pt>
                      <c:pt idx="15">
                        <c:v>1426546</c:v>
                      </c:pt>
                      <c:pt idx="16">
                        <c:v>909728</c:v>
                      </c:pt>
                      <c:pt idx="17">
                        <c:v>700462</c:v>
                      </c:pt>
                      <c:pt idx="18">
                        <c:v>733726</c:v>
                      </c:pt>
                      <c:pt idx="19">
                        <c:v>601233</c:v>
                      </c:pt>
                      <c:pt idx="20">
                        <c:v>967223</c:v>
                      </c:pt>
                      <c:pt idx="21">
                        <c:v>650575</c:v>
                      </c:pt>
                      <c:pt idx="22">
                        <c:v>1200000</c:v>
                      </c:pt>
                      <c:pt idx="23">
                        <c:v>1808859</c:v>
                      </c:pt>
                      <c:pt idx="24">
                        <c:v>2122731</c:v>
                      </c:pt>
                      <c:pt idx="25">
                        <c:v>2144400</c:v>
                      </c:pt>
                      <c:pt idx="26">
                        <c:v>2524053</c:v>
                      </c:pt>
                      <c:pt idx="27">
                        <c:v>2695967</c:v>
                      </c:pt>
                      <c:pt idx="28">
                        <c:v>2369067</c:v>
                      </c:pt>
                      <c:pt idx="29">
                        <c:v>3691379</c:v>
                      </c:pt>
                      <c:pt idx="30">
                        <c:v>2123639</c:v>
                      </c:pt>
                      <c:pt idx="31">
                        <c:v>613047</c:v>
                      </c:pt>
                      <c:pt idx="32">
                        <c:v>3037616</c:v>
                      </c:pt>
                      <c:pt idx="33">
                        <c:v>2995559</c:v>
                      </c:pt>
                      <c:pt idx="34">
                        <c:v>2689760</c:v>
                      </c:pt>
                      <c:pt idx="35">
                        <c:v>2574592</c:v>
                      </c:pt>
                      <c:pt idx="36">
                        <c:v>2523731</c:v>
                      </c:pt>
                      <c:pt idx="37">
                        <c:v>1994104</c:v>
                      </c:pt>
                      <c:pt idx="38">
                        <c:v>2062604</c:v>
                      </c:pt>
                      <c:pt idx="39">
                        <c:v>3079036</c:v>
                      </c:pt>
                      <c:pt idx="40">
                        <c:v>3604537</c:v>
                      </c:pt>
                      <c:pt idx="41">
                        <c:v>4844499</c:v>
                      </c:pt>
                      <c:pt idx="42">
                        <c:v>6019366</c:v>
                      </c:pt>
                      <c:pt idx="43">
                        <c:v>6599302</c:v>
                      </c:pt>
                      <c:pt idx="44">
                        <c:v>5824862</c:v>
                      </c:pt>
                      <c:pt idx="45">
                        <c:v>7696719</c:v>
                      </c:pt>
                      <c:pt idx="46">
                        <c:v>7074477</c:v>
                      </c:pt>
                      <c:pt idx="47">
                        <c:v>5934772</c:v>
                      </c:pt>
                      <c:pt idx="48">
                        <c:v>5924836</c:v>
                      </c:pt>
                      <c:pt idx="49">
                        <c:v>4649672</c:v>
                      </c:pt>
                      <c:pt idx="50">
                        <c:v>1910617</c:v>
                      </c:pt>
                      <c:pt idx="51">
                        <c:v>2992555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36C-4DED-AB62-FF88D9D6738F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"/>
          <c:order val="1"/>
          <c:tx>
            <c:v>Cattle export value per head</c:v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'Import Data'!$B$314:$B$365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'Export Data'!$R$267:$R$318</c:f>
              <c:numCache>
                <c:formatCode>_-* #,##0_-;\-* #,##0_-;_-* "-"??_-;_-@_-</c:formatCode>
                <c:ptCount val="52"/>
                <c:pt idx="0">
                  <c:v>65.587660845588232</c:v>
                </c:pt>
                <c:pt idx="1">
                  <c:v>64.984654399792504</c:v>
                </c:pt>
                <c:pt idx="2">
                  <c:v>55.98911433945652</c:v>
                </c:pt>
                <c:pt idx="3">
                  <c:v>89.581052267619427</c:v>
                </c:pt>
                <c:pt idx="4">
                  <c:v>141.07991555751232</c:v>
                </c:pt>
                <c:pt idx="5">
                  <c:v>168.95808483478771</c:v>
                </c:pt>
                <c:pt idx="6">
                  <c:v>158.43134555654021</c:v>
                </c:pt>
                <c:pt idx="7">
                  <c:v>147.67464705717254</c:v>
                </c:pt>
                <c:pt idx="8">
                  <c:v>223.20993950070698</c:v>
                </c:pt>
                <c:pt idx="9">
                  <c:v>265.90454415547299</c:v>
                </c:pt>
                <c:pt idx="10">
                  <c:v>280.22565418331936</c:v>
                </c:pt>
                <c:pt idx="11">
                  <c:v>231.75612052730696</c:v>
                </c:pt>
                <c:pt idx="12">
                  <c:v>256.29538621357864</c:v>
                </c:pt>
                <c:pt idx="13">
                  <c:v>246.85220258136926</c:v>
                </c:pt>
                <c:pt idx="14">
                  <c:v>205.53495849601364</c:v>
                </c:pt>
                <c:pt idx="15">
                  <c:v>199.43302878191471</c:v>
                </c:pt>
                <c:pt idx="16">
                  <c:v>150.00039760482852</c:v>
                </c:pt>
                <c:pt idx="17">
                  <c:v>181.06992431997045</c:v>
                </c:pt>
                <c:pt idx="18">
                  <c:v>199.69975092974855</c:v>
                </c:pt>
                <c:pt idx="19">
                  <c:v>140.30904860223512</c:v>
                </c:pt>
                <c:pt idx="20">
                  <c:v>198.78349498602662</c:v>
                </c:pt>
                <c:pt idx="21">
                  <c:v>287.8196053013117</c:v>
                </c:pt>
                <c:pt idx="22">
                  <c:v>237.5</c:v>
                </c:pt>
                <c:pt idx="23">
                  <c:v>257.94943820224717</c:v>
                </c:pt>
                <c:pt idx="24">
                  <c:v>271.81208053691273</c:v>
                </c:pt>
                <c:pt idx="25">
                  <c:v>161.0469366866501</c:v>
                </c:pt>
                <c:pt idx="26">
                  <c:v>208.55064065417551</c:v>
                </c:pt>
                <c:pt idx="27">
                  <c:v>291.09233342135377</c:v>
                </c:pt>
                <c:pt idx="28">
                  <c:v>274.90549771204985</c:v>
                </c:pt>
                <c:pt idx="29">
                  <c:v>279.90449875258201</c:v>
                </c:pt>
                <c:pt idx="30">
                  <c:v>280.3885065252548</c:v>
                </c:pt>
                <c:pt idx="31">
                  <c:v>278.04754820781989</c:v>
                </c:pt>
                <c:pt idx="32">
                  <c:v>334.8581285413278</c:v>
                </c:pt>
                <c:pt idx="33">
                  <c:v>279.22144355209986</c:v>
                </c:pt>
                <c:pt idx="34">
                  <c:v>158.20071715989661</c:v>
                </c:pt>
                <c:pt idx="35">
                  <c:v>162.81174190401623</c:v>
                </c:pt>
                <c:pt idx="36">
                  <c:v>159.63366952503665</c:v>
                </c:pt>
                <c:pt idx="37">
                  <c:v>267.36756349142229</c:v>
                </c:pt>
                <c:pt idx="38">
                  <c:v>202.6368292959022</c:v>
                </c:pt>
                <c:pt idx="39">
                  <c:v>331.6948252213968</c:v>
                </c:pt>
                <c:pt idx="40">
                  <c:v>385.52718467972704</c:v>
                </c:pt>
                <c:pt idx="41">
                  <c:v>362.79828722651087</c:v>
                </c:pt>
                <c:pt idx="42">
                  <c:v>370.88555564979674</c:v>
                </c:pt>
                <c:pt idx="43">
                  <c:v>319.99656305716064</c:v>
                </c:pt>
                <c:pt idx="44">
                  <c:v>544.9735638562687</c:v>
                </c:pt>
                <c:pt idx="45">
                  <c:v>515.31421714742828</c:v>
                </c:pt>
                <c:pt idx="46">
                  <c:v>819.41205306080008</c:v>
                </c:pt>
                <c:pt idx="47">
                  <c:v>682.08177151645486</c:v>
                </c:pt>
                <c:pt idx="48">
                  <c:v>844.19641811095573</c:v>
                </c:pt>
                <c:pt idx="49">
                  <c:v>399.60242810456356</c:v>
                </c:pt>
                <c:pt idx="50">
                  <c:v>450.47121349275545</c:v>
                </c:pt>
                <c:pt idx="51">
                  <c:v>464.62393886683617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6C-4DED-AB62-FF88D9D67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599503"/>
        <c:axId val="1321599087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Camel export value per head</c:v>
                </c:tx>
                <c:spPr>
                  <a:ln w="28575" cap="rnd">
                    <a:solidFill>
                      <a:schemeClr val="accent1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'Export Data'!$B$267:$B$318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'Export Data'!$Q$267:$Q$318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154.52973524576223</c:v>
                      </c:pt>
                      <c:pt idx="1">
                        <c:v>124.37724326351315</c:v>
                      </c:pt>
                      <c:pt idx="2">
                        <c:v>100.06605019815059</c:v>
                      </c:pt>
                      <c:pt idx="3">
                        <c:v>133.98749869050528</c:v>
                      </c:pt>
                      <c:pt idx="4">
                        <c:v>179.47869806827202</c:v>
                      </c:pt>
                      <c:pt idx="5">
                        <c:v>199.22007460155984</c:v>
                      </c:pt>
                      <c:pt idx="6">
                        <c:v>198.10502580113612</c:v>
                      </c:pt>
                      <c:pt idx="7">
                        <c:v>201.0703722829914</c:v>
                      </c:pt>
                      <c:pt idx="8">
                        <c:v>300.87262894833873</c:v>
                      </c:pt>
                      <c:pt idx="9">
                        <c:v>372.52508094909496</c:v>
                      </c:pt>
                      <c:pt idx="10">
                        <c:v>359.27293382561771</c:v>
                      </c:pt>
                      <c:pt idx="11">
                        <c:v>397.94915878668797</c:v>
                      </c:pt>
                      <c:pt idx="12">
                        <c:v>421.96605827729746</c:v>
                      </c:pt>
                      <c:pt idx="13">
                        <c:v>492.9137641124189</c:v>
                      </c:pt>
                      <c:pt idx="14">
                        <c:v>575.92277115275408</c:v>
                      </c:pt>
                      <c:pt idx="15">
                        <c:v>447.18210138770888</c:v>
                      </c:pt>
                      <c:pt idx="16">
                        <c:v>355.44715447154471</c:v>
                      </c:pt>
                      <c:pt idx="17">
                        <c:v>459.42086926723397</c:v>
                      </c:pt>
                      <c:pt idx="18">
                        <c:v>402.43993713045433</c:v>
                      </c:pt>
                      <c:pt idx="19">
                        <c:v>424.98338870431894</c:v>
                      </c:pt>
                      <c:pt idx="20">
                        <c:v>424.98338870431894</c:v>
                      </c:pt>
                      <c:pt idx="21">
                        <c:v>424.98338870431894</c:v>
                      </c:pt>
                      <c:pt idx="22">
                        <c:v>418.75311720698255</c:v>
                      </c:pt>
                      <c:pt idx="23">
                        <c:v>437.41293532338307</c:v>
                      </c:pt>
                      <c:pt idx="24">
                        <c:v>418.75311720698255</c:v>
                      </c:pt>
                      <c:pt idx="25">
                        <c:v>412.51247920133113</c:v>
                      </c:pt>
                      <c:pt idx="26">
                        <c:v>340.45591771064954</c:v>
                      </c:pt>
                      <c:pt idx="27">
                        <c:v>316.59893462075149</c:v>
                      </c:pt>
                      <c:pt idx="28">
                        <c:v>272.16104822834643</c:v>
                      </c:pt>
                      <c:pt idx="29">
                        <c:v>339.47137925704573</c:v>
                      </c:pt>
                      <c:pt idx="30">
                        <c:v>256.30480239368768</c:v>
                      </c:pt>
                      <c:pt idx="31">
                        <c:v>277.16707788903716</c:v>
                      </c:pt>
                      <c:pt idx="32">
                        <c:v>297.48614901182503</c:v>
                      </c:pt>
                      <c:pt idx="33">
                        <c:v>303.1329536923443</c:v>
                      </c:pt>
                      <c:pt idx="34">
                        <c:v>213.82080846707998</c:v>
                      </c:pt>
                      <c:pt idx="35">
                        <c:v>201.38672483639763</c:v>
                      </c:pt>
                      <c:pt idx="36">
                        <c:v>253.04978352129913</c:v>
                      </c:pt>
                      <c:pt idx="37">
                        <c:v>378.02437693287249</c:v>
                      </c:pt>
                      <c:pt idx="38">
                        <c:v>337.1025968419022</c:v>
                      </c:pt>
                      <c:pt idx="39">
                        <c:v>359.70391239634279</c:v>
                      </c:pt>
                      <c:pt idx="40">
                        <c:v>498.65599609017045</c:v>
                      </c:pt>
                      <c:pt idx="41">
                        <c:v>301.66253271613715</c:v>
                      </c:pt>
                      <c:pt idx="42">
                        <c:v>277.05759149326428</c:v>
                      </c:pt>
                      <c:pt idx="43">
                        <c:v>512.99948770491801</c:v>
                      </c:pt>
                      <c:pt idx="44">
                        <c:v>898.46213457324563</c:v>
                      </c:pt>
                      <c:pt idx="45">
                        <c:v>1099.7744132268808</c:v>
                      </c:pt>
                      <c:pt idx="46">
                        <c:v>2704.9834106949306</c:v>
                      </c:pt>
                      <c:pt idx="47">
                        <c:v>2327.1382827715975</c:v>
                      </c:pt>
                      <c:pt idx="48">
                        <c:v>1578.3737517831669</c:v>
                      </c:pt>
                      <c:pt idx="49">
                        <c:v>427.83007959025963</c:v>
                      </c:pt>
                      <c:pt idx="50">
                        <c:v>380.64789842116426</c:v>
                      </c:pt>
                      <c:pt idx="51">
                        <c:v>864.71994025392087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36C-4DED-AB62-FF88D9D6738F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Goats export value per head</c:v>
                </c:tx>
                <c:spPr>
                  <a:ln w="28575" cap="rnd">
                    <a:solidFill>
                      <a:schemeClr val="accent3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Data'!$B$314:$B$365</c15:sqref>
                        </c15:formulaRef>
                      </c:ext>
                    </c:extLst>
                    <c:strCach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Data'!$S$267:$S$318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9.838809367905073</c:v>
                      </c:pt>
                      <c:pt idx="1">
                        <c:v>10.362061876862986</c:v>
                      </c:pt>
                      <c:pt idx="2">
                        <c:v>10.765025209740033</c:v>
                      </c:pt>
                      <c:pt idx="3">
                        <c:v>16.670247572010194</c:v>
                      </c:pt>
                      <c:pt idx="4">
                        <c:v>22.156018663701762</c:v>
                      </c:pt>
                      <c:pt idx="5">
                        <c:v>31.230500997578591</c:v>
                      </c:pt>
                      <c:pt idx="6">
                        <c:v>32.875483357161364</c:v>
                      </c:pt>
                      <c:pt idx="7">
                        <c:v>36.132792644218277</c:v>
                      </c:pt>
                      <c:pt idx="8">
                        <c:v>56.052593376055079</c:v>
                      </c:pt>
                      <c:pt idx="9">
                        <c:v>49.227420477353867</c:v>
                      </c:pt>
                      <c:pt idx="10">
                        <c:v>36.562883311665892</c:v>
                      </c:pt>
                      <c:pt idx="11">
                        <c:v>70.227304244777542</c:v>
                      </c:pt>
                      <c:pt idx="12">
                        <c:v>110.42970036219954</c:v>
                      </c:pt>
                      <c:pt idx="13">
                        <c:v>51.319596358760847</c:v>
                      </c:pt>
                      <c:pt idx="14">
                        <c:v>45.086921197675309</c:v>
                      </c:pt>
                      <c:pt idx="15">
                        <c:v>49.178067297977456</c:v>
                      </c:pt>
                      <c:pt idx="16">
                        <c:v>50.077606671130319</c:v>
                      </c:pt>
                      <c:pt idx="17">
                        <c:v>44.766335411022069</c:v>
                      </c:pt>
                      <c:pt idx="18">
                        <c:v>48.96961572574704</c:v>
                      </c:pt>
                      <c:pt idx="19">
                        <c:v>51.275173386027184</c:v>
                      </c:pt>
                      <c:pt idx="20">
                        <c:v>49.200302808214424</c:v>
                      </c:pt>
                      <c:pt idx="21">
                        <c:v>44</c:v>
                      </c:pt>
                      <c:pt idx="22">
                        <c:v>35.714285714285715</c:v>
                      </c:pt>
                      <c:pt idx="23">
                        <c:v>26.154508814570963</c:v>
                      </c:pt>
                      <c:pt idx="24">
                        <c:v>30.330085003402996</c:v>
                      </c:pt>
                      <c:pt idx="25">
                        <c:v>28.625718042106953</c:v>
                      </c:pt>
                      <c:pt idx="26">
                        <c:v>26.91901191227241</c:v>
                      </c:pt>
                      <c:pt idx="27">
                        <c:v>19.356201863161264</c:v>
                      </c:pt>
                      <c:pt idx="28">
                        <c:v>27.454709687554352</c:v>
                      </c:pt>
                      <c:pt idx="29">
                        <c:v>29.739880372791767</c:v>
                      </c:pt>
                      <c:pt idx="30">
                        <c:v>27.93305938474693</c:v>
                      </c:pt>
                      <c:pt idx="31">
                        <c:v>32.996040475142983</c:v>
                      </c:pt>
                      <c:pt idx="32">
                        <c:v>36.732642721059008</c:v>
                      </c:pt>
                      <c:pt idx="33">
                        <c:v>32.760217606540969</c:v>
                      </c:pt>
                      <c:pt idx="34">
                        <c:v>27.387714881483962</c:v>
                      </c:pt>
                      <c:pt idx="35">
                        <c:v>24.478225919792504</c:v>
                      </c:pt>
                      <c:pt idx="36">
                        <c:v>22.93039855020174</c:v>
                      </c:pt>
                      <c:pt idx="37">
                        <c:v>25.298277159529867</c:v>
                      </c:pt>
                      <c:pt idx="38">
                        <c:v>27.21041725649691</c:v>
                      </c:pt>
                      <c:pt idx="39">
                        <c:v>44.710676814464186</c:v>
                      </c:pt>
                      <c:pt idx="40">
                        <c:v>47.149571999540875</c:v>
                      </c:pt>
                      <c:pt idx="41">
                        <c:v>47.809752760838073</c:v>
                      </c:pt>
                      <c:pt idx="42">
                        <c:v>51.145422737942333</c:v>
                      </c:pt>
                      <c:pt idx="43">
                        <c:v>73.912988953507011</c:v>
                      </c:pt>
                      <c:pt idx="44">
                        <c:v>73.561713271943901</c:v>
                      </c:pt>
                      <c:pt idx="45">
                        <c:v>87.754618241330292</c:v>
                      </c:pt>
                      <c:pt idx="46">
                        <c:v>83.658995338251586</c:v>
                      </c:pt>
                      <c:pt idx="47">
                        <c:v>84.477839171896463</c:v>
                      </c:pt>
                      <c:pt idx="48">
                        <c:v>93.497546458712918</c:v>
                      </c:pt>
                      <c:pt idx="49">
                        <c:v>85.687722848827576</c:v>
                      </c:pt>
                      <c:pt idx="50">
                        <c:v>88.147826012645794</c:v>
                      </c:pt>
                      <c:pt idx="51">
                        <c:v>87.241265571375635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36C-4DED-AB62-FF88D9D6738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Sheep export value per head</c:v>
                </c:tx>
                <c:spPr>
                  <a:ln w="28575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Data'!$B$314:$B$365</c15:sqref>
                        </c15:formulaRef>
                      </c:ext>
                    </c:extLst>
                    <c:strCach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Data'!$T$267:$T$318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14.424197551177107</c:v>
                      </c:pt>
                      <c:pt idx="1">
                        <c:v>13.477063271294114</c:v>
                      </c:pt>
                      <c:pt idx="2">
                        <c:v>14.299225458620992</c:v>
                      </c:pt>
                      <c:pt idx="3">
                        <c:v>20.109636628148181</c:v>
                      </c:pt>
                      <c:pt idx="4">
                        <c:v>27.750671710623052</c:v>
                      </c:pt>
                      <c:pt idx="5">
                        <c:v>31.662091052188131</c:v>
                      </c:pt>
                      <c:pt idx="6">
                        <c:v>32.569249933396215</c:v>
                      </c:pt>
                      <c:pt idx="7">
                        <c:v>33.231491382782231</c:v>
                      </c:pt>
                      <c:pt idx="8">
                        <c:v>49.169765952877469</c:v>
                      </c:pt>
                      <c:pt idx="9">
                        <c:v>51.607502432181725</c:v>
                      </c:pt>
                      <c:pt idx="10">
                        <c:v>59.46509015574653</c:v>
                      </c:pt>
                      <c:pt idx="11">
                        <c:v>73.960373894256648</c:v>
                      </c:pt>
                      <c:pt idx="12">
                        <c:v>117.88345068288422</c:v>
                      </c:pt>
                      <c:pt idx="13">
                        <c:v>77.601301438897082</c:v>
                      </c:pt>
                      <c:pt idx="14">
                        <c:v>93.790126113120067</c:v>
                      </c:pt>
                      <c:pt idx="15">
                        <c:v>71.783875178227689</c:v>
                      </c:pt>
                      <c:pt idx="16">
                        <c:v>66.228587006226036</c:v>
                      </c:pt>
                      <c:pt idx="17">
                        <c:v>64.274721540925853</c:v>
                      </c:pt>
                      <c:pt idx="18">
                        <c:v>70.92702180377961</c:v>
                      </c:pt>
                      <c:pt idx="19">
                        <c:v>97.270109924105967</c:v>
                      </c:pt>
                      <c:pt idx="20">
                        <c:v>94.422899372740304</c:v>
                      </c:pt>
                      <c:pt idx="21">
                        <c:v>78.23233293624871</c:v>
                      </c:pt>
                      <c:pt idx="22">
                        <c:v>62.5</c:v>
                      </c:pt>
                      <c:pt idx="23">
                        <c:v>53.765384698309816</c:v>
                      </c:pt>
                      <c:pt idx="24">
                        <c:v>102.43313919662924</c:v>
                      </c:pt>
                      <c:pt idx="25">
                        <c:v>73.142603991792569</c:v>
                      </c:pt>
                      <c:pt idx="26">
                        <c:v>72.608617964836711</c:v>
                      </c:pt>
                      <c:pt idx="27">
                        <c:v>59.778179777423091</c:v>
                      </c:pt>
                      <c:pt idx="28">
                        <c:v>59.213606031403927</c:v>
                      </c:pt>
                      <c:pt idx="29">
                        <c:v>48.783665941644031</c:v>
                      </c:pt>
                      <c:pt idx="30">
                        <c:v>43.309620891309685</c:v>
                      </c:pt>
                      <c:pt idx="31">
                        <c:v>32.721797839317375</c:v>
                      </c:pt>
                      <c:pt idx="32">
                        <c:v>55.208097402700012</c:v>
                      </c:pt>
                      <c:pt idx="33">
                        <c:v>56.646522401995753</c:v>
                      </c:pt>
                      <c:pt idx="34">
                        <c:v>60.658943548866816</c:v>
                      </c:pt>
                      <c:pt idx="35">
                        <c:v>61.029864149348711</c:v>
                      </c:pt>
                      <c:pt idx="36">
                        <c:v>58.261359867592859</c:v>
                      </c:pt>
                      <c:pt idx="37">
                        <c:v>55.430408845275871</c:v>
                      </c:pt>
                      <c:pt idx="38">
                        <c:v>47.816740392242039</c:v>
                      </c:pt>
                      <c:pt idx="39">
                        <c:v>108.45115159420027</c:v>
                      </c:pt>
                      <c:pt idx="40">
                        <c:v>71.178905917736458</c:v>
                      </c:pt>
                      <c:pt idx="41">
                        <c:v>70.993512435444828</c:v>
                      </c:pt>
                      <c:pt idx="42">
                        <c:v>70.49596253160216</c:v>
                      </c:pt>
                      <c:pt idx="43">
                        <c:v>87.178159144709554</c:v>
                      </c:pt>
                      <c:pt idx="44">
                        <c:v>104.41552091706207</c:v>
                      </c:pt>
                      <c:pt idx="45">
                        <c:v>92.816692411402826</c:v>
                      </c:pt>
                      <c:pt idx="46">
                        <c:v>82.340786463790892</c:v>
                      </c:pt>
                      <c:pt idx="47">
                        <c:v>105.7944601747127</c:v>
                      </c:pt>
                      <c:pt idx="48">
                        <c:v>93.521575955857685</c:v>
                      </c:pt>
                      <c:pt idx="49">
                        <c:v>103.8944252411783</c:v>
                      </c:pt>
                      <c:pt idx="50">
                        <c:v>93.574484054103991</c:v>
                      </c:pt>
                      <c:pt idx="51">
                        <c:v>105.86639176222324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36C-4DED-AB62-FF88D9D6738F}"/>
                  </c:ext>
                </c:extLst>
              </c15:ser>
            </c15:filteredLineSeries>
            <c15:filteredLineSeries>
              <c15:ser>
                <c:idx val="10"/>
                <c:order val="8"/>
                <c:tx>
                  <c:v>Camels import value per head</c:v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Data'!$O$314:$O$365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127.31433326399001</c:v>
                      </c:pt>
                      <c:pt idx="1">
                        <c:v>131.55068330802564</c:v>
                      </c:pt>
                      <c:pt idx="2">
                        <c:v>137.70163920170441</c:v>
                      </c:pt>
                      <c:pt idx="3">
                        <c:v>137.79367830929812</c:v>
                      </c:pt>
                      <c:pt idx="4">
                        <c:v>227.47268341138073</c:v>
                      </c:pt>
                      <c:pt idx="5">
                        <c:v>263.91281023237428</c:v>
                      </c:pt>
                      <c:pt idx="6">
                        <c:v>286.3958140966451</c:v>
                      </c:pt>
                      <c:pt idx="7">
                        <c:v>297.14922912828467</c:v>
                      </c:pt>
                      <c:pt idx="8">
                        <c:v>304.60583060203555</c:v>
                      </c:pt>
                      <c:pt idx="9">
                        <c:v>402.87535779339061</c:v>
                      </c:pt>
                      <c:pt idx="10">
                        <c:v>439.01209677419354</c:v>
                      </c:pt>
                      <c:pt idx="11">
                        <c:v>466.20518513681185</c:v>
                      </c:pt>
                      <c:pt idx="12">
                        <c:v>444.81792717086836</c:v>
                      </c:pt>
                      <c:pt idx="13">
                        <c:v>499.10903691132796</c:v>
                      </c:pt>
                      <c:pt idx="14">
                        <c:v>549.99051413394045</c:v>
                      </c:pt>
                      <c:pt idx="15">
                        <c:v>897.19207965096768</c:v>
                      </c:pt>
                      <c:pt idx="16">
                        <c:v>715.25292581487577</c:v>
                      </c:pt>
                      <c:pt idx="17">
                        <c:v>608.43770599868162</c:v>
                      </c:pt>
                      <c:pt idx="18">
                        <c:v>767.74423368064834</c:v>
                      </c:pt>
                      <c:pt idx="19">
                        <c:v>1515.2394775036284</c:v>
                      </c:pt>
                      <c:pt idx="20">
                        <c:v>740.88669950738915</c:v>
                      </c:pt>
                      <c:pt idx="21">
                        <c:v>564.56456456456453</c:v>
                      </c:pt>
                      <c:pt idx="22">
                        <c:v>952.61173936456646</c:v>
                      </c:pt>
                      <c:pt idx="23">
                        <c:v>255.06413401556037</c:v>
                      </c:pt>
                      <c:pt idx="24">
                        <c:v>238.40592488097337</c:v>
                      </c:pt>
                      <c:pt idx="25">
                        <c:v>274.46728267018671</c:v>
                      </c:pt>
                      <c:pt idx="26">
                        <c:v>272.44166494586864</c:v>
                      </c:pt>
                      <c:pt idx="27">
                        <c:v>223.997625853209</c:v>
                      </c:pt>
                      <c:pt idx="28">
                        <c:v>159.66136305624096</c:v>
                      </c:pt>
                      <c:pt idx="29">
                        <c:v>270.50008579436047</c:v>
                      </c:pt>
                      <c:pt idx="30">
                        <c:v>358.19056785370549</c:v>
                      </c:pt>
                      <c:pt idx="31">
                        <c:v>510.66197747406846</c:v>
                      </c:pt>
                      <c:pt idx="32">
                        <c:v>460.86134385289995</c:v>
                      </c:pt>
                      <c:pt idx="33">
                        <c:v>452.09766162310865</c:v>
                      </c:pt>
                      <c:pt idx="34">
                        <c:v>480.61933852959766</c:v>
                      </c:pt>
                      <c:pt idx="35">
                        <c:v>142.07585932488286</c:v>
                      </c:pt>
                      <c:pt idx="36">
                        <c:v>284.52030387765706</c:v>
                      </c:pt>
                      <c:pt idx="37">
                        <c:v>383.8629724705674</c:v>
                      </c:pt>
                      <c:pt idx="38">
                        <c:v>382.53860127157128</c:v>
                      </c:pt>
                      <c:pt idx="39">
                        <c:v>296.79642917678967</c:v>
                      </c:pt>
                      <c:pt idx="40">
                        <c:v>385.08598287674022</c:v>
                      </c:pt>
                      <c:pt idx="41">
                        <c:v>364.14327902760903</c:v>
                      </c:pt>
                      <c:pt idx="42">
                        <c:v>422.93431830036798</c:v>
                      </c:pt>
                      <c:pt idx="43">
                        <c:v>543.9632782627516</c:v>
                      </c:pt>
                      <c:pt idx="44">
                        <c:v>796.99867297864535</c:v>
                      </c:pt>
                      <c:pt idx="45">
                        <c:v>777.91176812943775</c:v>
                      </c:pt>
                      <c:pt idx="46">
                        <c:v>757.83373263510759</c:v>
                      </c:pt>
                      <c:pt idx="47">
                        <c:v>887.85918459455388</c:v>
                      </c:pt>
                      <c:pt idx="48">
                        <c:v>414.77215636851156</c:v>
                      </c:pt>
                      <c:pt idx="49">
                        <c:v>456.83789059574747</c:v>
                      </c:pt>
                      <c:pt idx="50">
                        <c:v>449.20089456171928</c:v>
                      </c:pt>
                      <c:pt idx="51">
                        <c:v>530.06492379900101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36C-4DED-AB62-FF88D9D6738F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v>Goats import value her head</c:v>
                </c:tx>
                <c:spPr>
                  <a:ln w="28575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Data'!$Q$314:$Q$365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16.948977952113523</c:v>
                      </c:pt>
                      <c:pt idx="1">
                        <c:v>14.76608187134503</c:v>
                      </c:pt>
                      <c:pt idx="2">
                        <c:v>22.056726292121514</c:v>
                      </c:pt>
                      <c:pt idx="3">
                        <c:v>21.041556334298622</c:v>
                      </c:pt>
                      <c:pt idx="4">
                        <c:v>30.171885844935289</c:v>
                      </c:pt>
                      <c:pt idx="5">
                        <c:v>29.117374322083908</c:v>
                      </c:pt>
                      <c:pt idx="6">
                        <c:v>32.173089587609539</c:v>
                      </c:pt>
                      <c:pt idx="7">
                        <c:v>35.861904761904761</c:v>
                      </c:pt>
                      <c:pt idx="8">
                        <c:v>38.949253731343283</c:v>
                      </c:pt>
                      <c:pt idx="9">
                        <c:v>53.04311233296459</c:v>
                      </c:pt>
                      <c:pt idx="10">
                        <c:v>60.140789126726901</c:v>
                      </c:pt>
                      <c:pt idx="11">
                        <c:v>89.387831983424377</c:v>
                      </c:pt>
                      <c:pt idx="12">
                        <c:v>83.74938471274875</c:v>
                      </c:pt>
                      <c:pt idx="13">
                        <c:v>76.796020287207782</c:v>
                      </c:pt>
                      <c:pt idx="14">
                        <c:v>73.292005682551988</c:v>
                      </c:pt>
                      <c:pt idx="15">
                        <c:v>57.341329512150537</c:v>
                      </c:pt>
                      <c:pt idx="16">
                        <c:v>62.788398154251816</c:v>
                      </c:pt>
                      <c:pt idx="17">
                        <c:v>57.182184971355966</c:v>
                      </c:pt>
                      <c:pt idx="18">
                        <c:v>60.718319952387311</c:v>
                      </c:pt>
                      <c:pt idx="19">
                        <c:v>73.409351291373099</c:v>
                      </c:pt>
                      <c:pt idx="20">
                        <c:v>72.480136260824708</c:v>
                      </c:pt>
                      <c:pt idx="21">
                        <c:v>70.274321099650933</c:v>
                      </c:pt>
                      <c:pt idx="22">
                        <c:v>46.352944948196914</c:v>
                      </c:pt>
                      <c:pt idx="23">
                        <c:v>42.595925450257937</c:v>
                      </c:pt>
                      <c:pt idx="24">
                        <c:v>34.254793393766974</c:v>
                      </c:pt>
                      <c:pt idx="25">
                        <c:v>29.815568133842756</c:v>
                      </c:pt>
                      <c:pt idx="26">
                        <c:v>30.141286928894139</c:v>
                      </c:pt>
                      <c:pt idx="27">
                        <c:v>27.768189302827537</c:v>
                      </c:pt>
                      <c:pt idx="28">
                        <c:v>29.258149380180729</c:v>
                      </c:pt>
                      <c:pt idx="29">
                        <c:v>27.927970611852796</c:v>
                      </c:pt>
                      <c:pt idx="30">
                        <c:v>24.94327205246914</c:v>
                      </c:pt>
                      <c:pt idx="31">
                        <c:v>29.261602498729214</c:v>
                      </c:pt>
                      <c:pt idx="32">
                        <c:v>44.938597494063067</c:v>
                      </c:pt>
                      <c:pt idx="33">
                        <c:v>44.425781697799039</c:v>
                      </c:pt>
                      <c:pt idx="34">
                        <c:v>45.249691982909553</c:v>
                      </c:pt>
                      <c:pt idx="35">
                        <c:v>74.670295478230884</c:v>
                      </c:pt>
                      <c:pt idx="36">
                        <c:v>39.827044110319129</c:v>
                      </c:pt>
                      <c:pt idx="37">
                        <c:v>45.719381558290685</c:v>
                      </c:pt>
                      <c:pt idx="38">
                        <c:v>49.97012687622945</c:v>
                      </c:pt>
                      <c:pt idx="39">
                        <c:v>60.675486286965835</c:v>
                      </c:pt>
                      <c:pt idx="40">
                        <c:v>54.33056318461697</c:v>
                      </c:pt>
                      <c:pt idx="41">
                        <c:v>59.537316650210656</c:v>
                      </c:pt>
                      <c:pt idx="42">
                        <c:v>67.730916349676122</c:v>
                      </c:pt>
                      <c:pt idx="43">
                        <c:v>89.765572586783819</c:v>
                      </c:pt>
                      <c:pt idx="44">
                        <c:v>78.830035745587054</c:v>
                      </c:pt>
                      <c:pt idx="45">
                        <c:v>91.336576086805863</c:v>
                      </c:pt>
                      <c:pt idx="46">
                        <c:v>86.455301449897675</c:v>
                      </c:pt>
                      <c:pt idx="47">
                        <c:v>67.294476402567966</c:v>
                      </c:pt>
                      <c:pt idx="48">
                        <c:v>85.769555891469835</c:v>
                      </c:pt>
                      <c:pt idx="49">
                        <c:v>98.409134543592813</c:v>
                      </c:pt>
                      <c:pt idx="50">
                        <c:v>93.833769464836919</c:v>
                      </c:pt>
                      <c:pt idx="51">
                        <c:v>125.12832987461906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36C-4DED-AB62-FF88D9D6738F}"/>
                  </c:ext>
                </c:extLst>
              </c15:ser>
            </c15:filteredLineSeries>
            <c15:filteredLineSeries>
              <c15:ser>
                <c:idx val="8"/>
                <c:order val="10"/>
                <c:tx>
                  <c:v>Sheep import value per head</c:v>
                </c:tx>
                <c:spPr>
                  <a:ln w="28575" cap="rnd">
                    <a:solidFill>
                      <a:schemeClr val="accent4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Data'!$B$314:$B$365</c15:sqref>
                        </c15:formulaRef>
                      </c:ext>
                    </c:extLst>
                    <c:strCach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Data'!$R$314:$R$365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18.475445019568237</c:v>
                      </c:pt>
                      <c:pt idx="1">
                        <c:v>20.716594614673316</c:v>
                      </c:pt>
                      <c:pt idx="2">
                        <c:v>19.344415337357873</c:v>
                      </c:pt>
                      <c:pt idx="3">
                        <c:v>28.424188381148941</c:v>
                      </c:pt>
                      <c:pt idx="4">
                        <c:v>30.731941485309658</c:v>
                      </c:pt>
                      <c:pt idx="5">
                        <c:v>38.722185131437122</c:v>
                      </c:pt>
                      <c:pt idx="6">
                        <c:v>40.473808483992499</c:v>
                      </c:pt>
                      <c:pt idx="7">
                        <c:v>47.798795717245248</c:v>
                      </c:pt>
                      <c:pt idx="8">
                        <c:v>53.983167759806491</c:v>
                      </c:pt>
                      <c:pt idx="9">
                        <c:v>55.122845244409241</c:v>
                      </c:pt>
                      <c:pt idx="10">
                        <c:v>67.449686480174833</c:v>
                      </c:pt>
                      <c:pt idx="11">
                        <c:v>77.068880054542831</c:v>
                      </c:pt>
                      <c:pt idx="12">
                        <c:v>73.433031499838037</c:v>
                      </c:pt>
                      <c:pt idx="13">
                        <c:v>66.913400320659875</c:v>
                      </c:pt>
                      <c:pt idx="14">
                        <c:v>67.911345894701142</c:v>
                      </c:pt>
                      <c:pt idx="15">
                        <c:v>59.104981481162142</c:v>
                      </c:pt>
                      <c:pt idx="16">
                        <c:v>55.844170268428996</c:v>
                      </c:pt>
                      <c:pt idx="17">
                        <c:v>52.064473716379268</c:v>
                      </c:pt>
                      <c:pt idx="18">
                        <c:v>54.52829517871745</c:v>
                      </c:pt>
                      <c:pt idx="19">
                        <c:v>65.690678082547322</c:v>
                      </c:pt>
                      <c:pt idx="20">
                        <c:v>62.873022213319459</c:v>
                      </c:pt>
                      <c:pt idx="21">
                        <c:v>66.894371630834726</c:v>
                      </c:pt>
                      <c:pt idx="22">
                        <c:v>57.92678466246133</c:v>
                      </c:pt>
                      <c:pt idx="23">
                        <c:v>52.626095547707578</c:v>
                      </c:pt>
                      <c:pt idx="24">
                        <c:v>50.5110927918494</c:v>
                      </c:pt>
                      <c:pt idx="25">
                        <c:v>46.73433479998689</c:v>
                      </c:pt>
                      <c:pt idx="26">
                        <c:v>47.977658031173057</c:v>
                      </c:pt>
                      <c:pt idx="27">
                        <c:v>42.70574073570252</c:v>
                      </c:pt>
                      <c:pt idx="28">
                        <c:v>50.093368667921361</c:v>
                      </c:pt>
                      <c:pt idx="29">
                        <c:v>49.490007553431013</c:v>
                      </c:pt>
                      <c:pt idx="30">
                        <c:v>45.290649356552443</c:v>
                      </c:pt>
                      <c:pt idx="31">
                        <c:v>48.728295707961053</c:v>
                      </c:pt>
                      <c:pt idx="32">
                        <c:v>71.04110996927551</c:v>
                      </c:pt>
                      <c:pt idx="33">
                        <c:v>67.57883265389988</c:v>
                      </c:pt>
                      <c:pt idx="34">
                        <c:v>73.85310709656045</c:v>
                      </c:pt>
                      <c:pt idx="35">
                        <c:v>82.384122042473649</c:v>
                      </c:pt>
                      <c:pt idx="36">
                        <c:v>79.376729375299035</c:v>
                      </c:pt>
                      <c:pt idx="37">
                        <c:v>76.534927179351556</c:v>
                      </c:pt>
                      <c:pt idx="38">
                        <c:v>82.740118451299765</c:v>
                      </c:pt>
                      <c:pt idx="39">
                        <c:v>89.80397382096038</c:v>
                      </c:pt>
                      <c:pt idx="40">
                        <c:v>103.57002223215768</c:v>
                      </c:pt>
                      <c:pt idx="41">
                        <c:v>113.53920372837393</c:v>
                      </c:pt>
                      <c:pt idx="42">
                        <c:v>112.38248233812227</c:v>
                      </c:pt>
                      <c:pt idx="43">
                        <c:v>111.23818520125111</c:v>
                      </c:pt>
                      <c:pt idx="44">
                        <c:v>118.62045953242168</c:v>
                      </c:pt>
                      <c:pt idx="45">
                        <c:v>119.56100917295086</c:v>
                      </c:pt>
                      <c:pt idx="46">
                        <c:v>95.699549226787425</c:v>
                      </c:pt>
                      <c:pt idx="47">
                        <c:v>108.7001218162368</c:v>
                      </c:pt>
                      <c:pt idx="48">
                        <c:v>128.64596877074013</c:v>
                      </c:pt>
                      <c:pt idx="49">
                        <c:v>123.8493328439526</c:v>
                      </c:pt>
                      <c:pt idx="50">
                        <c:v>130.48884533617974</c:v>
                      </c:pt>
                      <c:pt idx="51">
                        <c:v>134.84813065659995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36C-4DED-AB62-FF88D9D6738F}"/>
                  </c:ext>
                </c:extLst>
              </c15:ser>
            </c15:filteredLineSeries>
          </c:ext>
        </c:extLst>
      </c:lineChart>
      <c:catAx>
        <c:axId val="1228756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770719"/>
        <c:crosses val="autoZero"/>
        <c:auto val="1"/>
        <c:lblAlgn val="ctr"/>
        <c:lblOffset val="100"/>
        <c:tickLblSkip val="5"/>
        <c:noMultiLvlLbl val="0"/>
      </c:catAx>
      <c:valAx>
        <c:axId val="1228770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Horn of Africa Export heads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756575"/>
        <c:crosses val="autoZero"/>
        <c:crossBetween val="between"/>
      </c:valAx>
      <c:valAx>
        <c:axId val="132159908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Value</a:t>
                </a:r>
                <a:r>
                  <a:rPr lang="en-GB" baseline="0"/>
                  <a:t> per head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599503"/>
        <c:crosses val="max"/>
        <c:crossBetween val="between"/>
      </c:valAx>
      <c:catAx>
        <c:axId val="13215995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1599087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accent4"/>
          </a:solidFill>
          <a:prstDash val="sysDash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Horn</a:t>
            </a:r>
            <a:r>
              <a:rPr lang="en-GB" baseline="0"/>
              <a:t> of Africa - goats export and value/head in US$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6"/>
          <c:order val="6"/>
          <c:tx>
            <c:strRef>
              <c:f>'Export Data'!$F$1</c:f>
              <c:strCache>
                <c:ptCount val="1"/>
                <c:pt idx="0">
                  <c:v>Goats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'Export Data'!$B$267:$B$318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  <c:extLst xmlns:c15="http://schemas.microsoft.com/office/drawing/2012/chart"/>
            </c:numRef>
          </c:cat>
          <c:val>
            <c:numRef>
              <c:f>'Export Data'!$F$267:$F$318</c:f>
              <c:numCache>
                <c:formatCode>#,##0</c:formatCode>
                <c:ptCount val="52"/>
                <c:pt idx="0">
                  <c:v>653636</c:v>
                </c:pt>
                <c:pt idx="1">
                  <c:v>622656</c:v>
                </c:pt>
                <c:pt idx="2">
                  <c:v>879422</c:v>
                </c:pt>
                <c:pt idx="3">
                  <c:v>735382</c:v>
                </c:pt>
                <c:pt idx="4">
                  <c:v>631386</c:v>
                </c:pt>
                <c:pt idx="5">
                  <c:v>778886</c:v>
                </c:pt>
                <c:pt idx="6">
                  <c:v>416876</c:v>
                </c:pt>
                <c:pt idx="7">
                  <c:v>442645</c:v>
                </c:pt>
                <c:pt idx="8">
                  <c:v>723285</c:v>
                </c:pt>
                <c:pt idx="9">
                  <c:v>619289</c:v>
                </c:pt>
                <c:pt idx="10">
                  <c:v>953043</c:v>
                </c:pt>
                <c:pt idx="11">
                  <c:v>793210</c:v>
                </c:pt>
                <c:pt idx="12">
                  <c:v>728880</c:v>
                </c:pt>
                <c:pt idx="13">
                  <c:v>566840</c:v>
                </c:pt>
                <c:pt idx="14">
                  <c:v>353251</c:v>
                </c:pt>
                <c:pt idx="15">
                  <c:v>754198</c:v>
                </c:pt>
                <c:pt idx="16">
                  <c:v>657160</c:v>
                </c:pt>
                <c:pt idx="17">
                  <c:v>630027</c:v>
                </c:pt>
                <c:pt idx="18">
                  <c:v>346133</c:v>
                </c:pt>
                <c:pt idx="19">
                  <c:v>335523</c:v>
                </c:pt>
                <c:pt idx="20">
                  <c:v>331563</c:v>
                </c:pt>
                <c:pt idx="21">
                  <c:v>250000</c:v>
                </c:pt>
                <c:pt idx="22">
                  <c:v>700000</c:v>
                </c:pt>
                <c:pt idx="23">
                  <c:v>650060</c:v>
                </c:pt>
                <c:pt idx="24">
                  <c:v>909493</c:v>
                </c:pt>
                <c:pt idx="25">
                  <c:v>1979863</c:v>
                </c:pt>
                <c:pt idx="26">
                  <c:v>1718228</c:v>
                </c:pt>
                <c:pt idx="27">
                  <c:v>1675432</c:v>
                </c:pt>
                <c:pt idx="28">
                  <c:v>356478</c:v>
                </c:pt>
                <c:pt idx="29">
                  <c:v>431340</c:v>
                </c:pt>
                <c:pt idx="30">
                  <c:v>680663</c:v>
                </c:pt>
                <c:pt idx="31">
                  <c:v>9092</c:v>
                </c:pt>
                <c:pt idx="32">
                  <c:v>314407</c:v>
                </c:pt>
                <c:pt idx="33">
                  <c:v>469655</c:v>
                </c:pt>
                <c:pt idx="34">
                  <c:v>952909</c:v>
                </c:pt>
                <c:pt idx="35">
                  <c:v>1344787</c:v>
                </c:pt>
                <c:pt idx="36">
                  <c:v>1455099</c:v>
                </c:pt>
                <c:pt idx="37">
                  <c:v>1856411</c:v>
                </c:pt>
                <c:pt idx="38">
                  <c:v>1063159</c:v>
                </c:pt>
                <c:pt idx="39">
                  <c:v>1063482</c:v>
                </c:pt>
                <c:pt idx="40">
                  <c:v>1071611</c:v>
                </c:pt>
                <c:pt idx="41">
                  <c:v>2173887</c:v>
                </c:pt>
                <c:pt idx="42">
                  <c:v>2167584</c:v>
                </c:pt>
                <c:pt idx="43">
                  <c:v>2152991</c:v>
                </c:pt>
                <c:pt idx="44">
                  <c:v>2935576</c:v>
                </c:pt>
                <c:pt idx="45">
                  <c:v>2800958</c:v>
                </c:pt>
                <c:pt idx="46">
                  <c:v>2483403</c:v>
                </c:pt>
                <c:pt idx="47">
                  <c:v>2468387</c:v>
                </c:pt>
                <c:pt idx="48">
                  <c:v>1273873</c:v>
                </c:pt>
                <c:pt idx="49">
                  <c:v>2408303</c:v>
                </c:pt>
                <c:pt idx="50">
                  <c:v>2106314</c:v>
                </c:pt>
                <c:pt idx="51">
                  <c:v>1130841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8-B793-4C7A-B735-4E746E1F5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756575"/>
        <c:axId val="1228770719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'Export Data'!$D$1</c15:sqref>
                        </c15:formulaRef>
                      </c:ext>
                    </c:extLst>
                    <c:strCache>
                      <c:ptCount val="1"/>
                      <c:pt idx="0">
                        <c:v>Camels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'Export Data'!$B$267:$B$318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'Export Data'!$D$267:$D$318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70556</c:v>
                      </c:pt>
                      <c:pt idx="1">
                        <c:v>74668</c:v>
                      </c:pt>
                      <c:pt idx="2">
                        <c:v>21196</c:v>
                      </c:pt>
                      <c:pt idx="3">
                        <c:v>28637</c:v>
                      </c:pt>
                      <c:pt idx="4">
                        <c:v>30232</c:v>
                      </c:pt>
                      <c:pt idx="5">
                        <c:v>41286</c:v>
                      </c:pt>
                      <c:pt idx="6">
                        <c:v>46122</c:v>
                      </c:pt>
                      <c:pt idx="7">
                        <c:v>42602</c:v>
                      </c:pt>
                      <c:pt idx="8">
                        <c:v>24409</c:v>
                      </c:pt>
                      <c:pt idx="9">
                        <c:v>18839</c:v>
                      </c:pt>
                      <c:pt idx="10">
                        <c:v>21126</c:v>
                      </c:pt>
                      <c:pt idx="11">
                        <c:v>16286</c:v>
                      </c:pt>
                      <c:pt idx="12">
                        <c:v>15615</c:v>
                      </c:pt>
                      <c:pt idx="13">
                        <c:v>8326</c:v>
                      </c:pt>
                      <c:pt idx="14">
                        <c:v>8805</c:v>
                      </c:pt>
                      <c:pt idx="15">
                        <c:v>7062</c:v>
                      </c:pt>
                      <c:pt idx="16">
                        <c:v>9225</c:v>
                      </c:pt>
                      <c:pt idx="17">
                        <c:v>17509</c:v>
                      </c:pt>
                      <c:pt idx="18">
                        <c:v>13361</c:v>
                      </c:pt>
                      <c:pt idx="19">
                        <c:v>15050</c:v>
                      </c:pt>
                      <c:pt idx="20">
                        <c:v>15050</c:v>
                      </c:pt>
                      <c:pt idx="21">
                        <c:v>15050</c:v>
                      </c:pt>
                      <c:pt idx="22">
                        <c:v>20050</c:v>
                      </c:pt>
                      <c:pt idx="23">
                        <c:v>10050</c:v>
                      </c:pt>
                      <c:pt idx="24">
                        <c:v>20050</c:v>
                      </c:pt>
                      <c:pt idx="25">
                        <c:v>30050</c:v>
                      </c:pt>
                      <c:pt idx="26">
                        <c:v>55317</c:v>
                      </c:pt>
                      <c:pt idx="27">
                        <c:v>98181</c:v>
                      </c:pt>
                      <c:pt idx="28">
                        <c:v>130048</c:v>
                      </c:pt>
                      <c:pt idx="29">
                        <c:v>97045</c:v>
                      </c:pt>
                      <c:pt idx="30">
                        <c:v>86561</c:v>
                      </c:pt>
                      <c:pt idx="31">
                        <c:v>104161</c:v>
                      </c:pt>
                      <c:pt idx="32">
                        <c:v>96744</c:v>
                      </c:pt>
                      <c:pt idx="33">
                        <c:v>54613</c:v>
                      </c:pt>
                      <c:pt idx="34">
                        <c:v>51777</c:v>
                      </c:pt>
                      <c:pt idx="35">
                        <c:v>25672</c:v>
                      </c:pt>
                      <c:pt idx="36">
                        <c:v>75989</c:v>
                      </c:pt>
                      <c:pt idx="37">
                        <c:v>104443</c:v>
                      </c:pt>
                      <c:pt idx="38">
                        <c:v>108863</c:v>
                      </c:pt>
                      <c:pt idx="39">
                        <c:v>75248</c:v>
                      </c:pt>
                      <c:pt idx="40">
                        <c:v>130952</c:v>
                      </c:pt>
                      <c:pt idx="41">
                        <c:v>189891</c:v>
                      </c:pt>
                      <c:pt idx="42">
                        <c:v>161378</c:v>
                      </c:pt>
                      <c:pt idx="43">
                        <c:v>124928</c:v>
                      </c:pt>
                      <c:pt idx="44">
                        <c:v>149688</c:v>
                      </c:pt>
                      <c:pt idx="45">
                        <c:v>141409</c:v>
                      </c:pt>
                      <c:pt idx="46">
                        <c:v>120861</c:v>
                      </c:pt>
                      <c:pt idx="47">
                        <c:v>151465</c:v>
                      </c:pt>
                      <c:pt idx="48">
                        <c:v>175250</c:v>
                      </c:pt>
                      <c:pt idx="49">
                        <c:v>177283</c:v>
                      </c:pt>
                      <c:pt idx="50">
                        <c:v>98997</c:v>
                      </c:pt>
                      <c:pt idx="51">
                        <c:v>133900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B793-4C7A-B735-4E746E1F5A5F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Data'!$E$1</c15:sqref>
                        </c15:formulaRef>
                      </c:ext>
                    </c:extLst>
                    <c:strCache>
                      <c:ptCount val="1"/>
                      <c:pt idx="0">
                        <c:v>Cattle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Data'!$B$267:$B$318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Data'!$E$267:$E$318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69632</c:v>
                      </c:pt>
                      <c:pt idx="1">
                        <c:v>69401</c:v>
                      </c:pt>
                      <c:pt idx="2">
                        <c:v>99948</c:v>
                      </c:pt>
                      <c:pt idx="3">
                        <c:v>104118</c:v>
                      </c:pt>
                      <c:pt idx="4">
                        <c:v>88581</c:v>
                      </c:pt>
                      <c:pt idx="5">
                        <c:v>95574</c:v>
                      </c:pt>
                      <c:pt idx="6">
                        <c:v>116227</c:v>
                      </c:pt>
                      <c:pt idx="7">
                        <c:v>71258</c:v>
                      </c:pt>
                      <c:pt idx="8">
                        <c:v>86282</c:v>
                      </c:pt>
                      <c:pt idx="9">
                        <c:v>104970</c:v>
                      </c:pt>
                      <c:pt idx="10">
                        <c:v>121602</c:v>
                      </c:pt>
                      <c:pt idx="11">
                        <c:v>161424</c:v>
                      </c:pt>
                      <c:pt idx="12">
                        <c:v>200226</c:v>
                      </c:pt>
                      <c:pt idx="13">
                        <c:v>114048</c:v>
                      </c:pt>
                      <c:pt idx="14">
                        <c:v>60958</c:v>
                      </c:pt>
                      <c:pt idx="15">
                        <c:v>110764</c:v>
                      </c:pt>
                      <c:pt idx="16">
                        <c:v>125753</c:v>
                      </c:pt>
                      <c:pt idx="17">
                        <c:v>119186</c:v>
                      </c:pt>
                      <c:pt idx="18">
                        <c:v>117236</c:v>
                      </c:pt>
                      <c:pt idx="19">
                        <c:v>122052</c:v>
                      </c:pt>
                      <c:pt idx="20">
                        <c:v>121660</c:v>
                      </c:pt>
                      <c:pt idx="21">
                        <c:v>58627</c:v>
                      </c:pt>
                      <c:pt idx="22">
                        <c:v>40000</c:v>
                      </c:pt>
                      <c:pt idx="23">
                        <c:v>35600</c:v>
                      </c:pt>
                      <c:pt idx="24">
                        <c:v>37250</c:v>
                      </c:pt>
                      <c:pt idx="25">
                        <c:v>34195</c:v>
                      </c:pt>
                      <c:pt idx="26">
                        <c:v>31062</c:v>
                      </c:pt>
                      <c:pt idx="27">
                        <c:v>113610</c:v>
                      </c:pt>
                      <c:pt idx="28">
                        <c:v>150790</c:v>
                      </c:pt>
                      <c:pt idx="29">
                        <c:v>149108</c:v>
                      </c:pt>
                      <c:pt idx="30">
                        <c:v>106356</c:v>
                      </c:pt>
                      <c:pt idx="31">
                        <c:v>71254</c:v>
                      </c:pt>
                      <c:pt idx="32">
                        <c:v>91597</c:v>
                      </c:pt>
                      <c:pt idx="33">
                        <c:v>117294</c:v>
                      </c:pt>
                      <c:pt idx="34">
                        <c:v>159797</c:v>
                      </c:pt>
                      <c:pt idx="35">
                        <c:v>311636</c:v>
                      </c:pt>
                      <c:pt idx="36">
                        <c:v>360112</c:v>
                      </c:pt>
                      <c:pt idx="37">
                        <c:v>297048</c:v>
                      </c:pt>
                      <c:pt idx="38">
                        <c:v>282688</c:v>
                      </c:pt>
                      <c:pt idx="39">
                        <c:v>252262</c:v>
                      </c:pt>
                      <c:pt idx="40">
                        <c:v>272580</c:v>
                      </c:pt>
                      <c:pt idx="41">
                        <c:v>528266</c:v>
                      </c:pt>
                      <c:pt idx="42">
                        <c:v>459813</c:v>
                      </c:pt>
                      <c:pt idx="43">
                        <c:v>931060</c:v>
                      </c:pt>
                      <c:pt idx="44">
                        <c:v>560407</c:v>
                      </c:pt>
                      <c:pt idx="45">
                        <c:v>525035</c:v>
                      </c:pt>
                      <c:pt idx="46">
                        <c:v>134638</c:v>
                      </c:pt>
                      <c:pt idx="47">
                        <c:v>150199</c:v>
                      </c:pt>
                      <c:pt idx="48">
                        <c:v>128033</c:v>
                      </c:pt>
                      <c:pt idx="49">
                        <c:v>281207</c:v>
                      </c:pt>
                      <c:pt idx="50">
                        <c:v>180067</c:v>
                      </c:pt>
                      <c:pt idx="51">
                        <c:v>134526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793-4C7A-B735-4E746E1F5A5F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Data'!$G$1</c15:sqref>
                        </c15:formulaRef>
                      </c:ext>
                    </c:extLst>
                    <c:strCache>
                      <c:ptCount val="1"/>
                      <c:pt idx="0">
                        <c:v>Sheep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Data'!$B$267:$B$318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Data'!$G$267:$G$318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729330</c:v>
                      </c:pt>
                      <c:pt idx="1">
                        <c:v>734804</c:v>
                      </c:pt>
                      <c:pt idx="2">
                        <c:v>960052</c:v>
                      </c:pt>
                      <c:pt idx="3">
                        <c:v>903895</c:v>
                      </c:pt>
                      <c:pt idx="4">
                        <c:v>972517</c:v>
                      </c:pt>
                      <c:pt idx="5">
                        <c:v>918638</c:v>
                      </c:pt>
                      <c:pt idx="6">
                        <c:v>555524</c:v>
                      </c:pt>
                      <c:pt idx="7">
                        <c:v>720070</c:v>
                      </c:pt>
                      <c:pt idx="8">
                        <c:v>996466</c:v>
                      </c:pt>
                      <c:pt idx="9">
                        <c:v>972378</c:v>
                      </c:pt>
                      <c:pt idx="10">
                        <c:v>1286385</c:v>
                      </c:pt>
                      <c:pt idx="11">
                        <c:v>1220559</c:v>
                      </c:pt>
                      <c:pt idx="12">
                        <c:v>1352938</c:v>
                      </c:pt>
                      <c:pt idx="13">
                        <c:v>1030859</c:v>
                      </c:pt>
                      <c:pt idx="14">
                        <c:v>864462</c:v>
                      </c:pt>
                      <c:pt idx="15">
                        <c:v>1426546</c:v>
                      </c:pt>
                      <c:pt idx="16">
                        <c:v>909728</c:v>
                      </c:pt>
                      <c:pt idx="17">
                        <c:v>700462</c:v>
                      </c:pt>
                      <c:pt idx="18">
                        <c:v>733726</c:v>
                      </c:pt>
                      <c:pt idx="19">
                        <c:v>601233</c:v>
                      </c:pt>
                      <c:pt idx="20">
                        <c:v>967223</c:v>
                      </c:pt>
                      <c:pt idx="21">
                        <c:v>650575</c:v>
                      </c:pt>
                      <c:pt idx="22">
                        <c:v>1200000</c:v>
                      </c:pt>
                      <c:pt idx="23">
                        <c:v>1808859</c:v>
                      </c:pt>
                      <c:pt idx="24">
                        <c:v>2122731</c:v>
                      </c:pt>
                      <c:pt idx="25">
                        <c:v>2144400</c:v>
                      </c:pt>
                      <c:pt idx="26">
                        <c:v>2524053</c:v>
                      </c:pt>
                      <c:pt idx="27">
                        <c:v>2695967</c:v>
                      </c:pt>
                      <c:pt idx="28">
                        <c:v>2369067</c:v>
                      </c:pt>
                      <c:pt idx="29">
                        <c:v>3691379</c:v>
                      </c:pt>
                      <c:pt idx="30">
                        <c:v>2123639</c:v>
                      </c:pt>
                      <c:pt idx="31">
                        <c:v>613047</c:v>
                      </c:pt>
                      <c:pt idx="32">
                        <c:v>3037616</c:v>
                      </c:pt>
                      <c:pt idx="33">
                        <c:v>2995559</c:v>
                      </c:pt>
                      <c:pt idx="34">
                        <c:v>2689760</c:v>
                      </c:pt>
                      <c:pt idx="35">
                        <c:v>2574592</c:v>
                      </c:pt>
                      <c:pt idx="36">
                        <c:v>2523731</c:v>
                      </c:pt>
                      <c:pt idx="37">
                        <c:v>1994104</c:v>
                      </c:pt>
                      <c:pt idx="38">
                        <c:v>2062604</c:v>
                      </c:pt>
                      <c:pt idx="39">
                        <c:v>3079036</c:v>
                      </c:pt>
                      <c:pt idx="40">
                        <c:v>3604537</c:v>
                      </c:pt>
                      <c:pt idx="41">
                        <c:v>4844499</c:v>
                      </c:pt>
                      <c:pt idx="42">
                        <c:v>6019366</c:v>
                      </c:pt>
                      <c:pt idx="43">
                        <c:v>6599302</c:v>
                      </c:pt>
                      <c:pt idx="44">
                        <c:v>5824862</c:v>
                      </c:pt>
                      <c:pt idx="45">
                        <c:v>7696719</c:v>
                      </c:pt>
                      <c:pt idx="46">
                        <c:v>7074477</c:v>
                      </c:pt>
                      <c:pt idx="47">
                        <c:v>5934772</c:v>
                      </c:pt>
                      <c:pt idx="48">
                        <c:v>5924836</c:v>
                      </c:pt>
                      <c:pt idx="49">
                        <c:v>4649672</c:v>
                      </c:pt>
                      <c:pt idx="50">
                        <c:v>1910617</c:v>
                      </c:pt>
                      <c:pt idx="51">
                        <c:v>2992555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B793-4C7A-B735-4E746E1F5A5F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2"/>
          <c:order val="2"/>
          <c:tx>
            <c:v>Goats export value per head</c:v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'Import Data'!$B$314:$B$365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  <c:extLst xmlns:c15="http://schemas.microsoft.com/office/drawing/2012/chart"/>
            </c:strRef>
          </c:cat>
          <c:val>
            <c:numRef>
              <c:f>'Export Data'!$S$267:$S$318</c:f>
              <c:numCache>
                <c:formatCode>_-* #,##0_-;\-* #,##0_-;_-* "-"??_-;_-@_-</c:formatCode>
                <c:ptCount val="52"/>
                <c:pt idx="0">
                  <c:v>9.838809367905073</c:v>
                </c:pt>
                <c:pt idx="1">
                  <c:v>10.362061876862986</c:v>
                </c:pt>
                <c:pt idx="2">
                  <c:v>10.765025209740033</c:v>
                </c:pt>
                <c:pt idx="3">
                  <c:v>16.670247572010194</c:v>
                </c:pt>
                <c:pt idx="4">
                  <c:v>22.156018663701762</c:v>
                </c:pt>
                <c:pt idx="5">
                  <c:v>31.230500997578591</c:v>
                </c:pt>
                <c:pt idx="6">
                  <c:v>32.875483357161364</c:v>
                </c:pt>
                <c:pt idx="7">
                  <c:v>36.132792644218277</c:v>
                </c:pt>
                <c:pt idx="8">
                  <c:v>56.052593376055079</c:v>
                </c:pt>
                <c:pt idx="9">
                  <c:v>49.227420477353867</c:v>
                </c:pt>
                <c:pt idx="10">
                  <c:v>36.562883311665892</c:v>
                </c:pt>
                <c:pt idx="11">
                  <c:v>70.227304244777542</c:v>
                </c:pt>
                <c:pt idx="12">
                  <c:v>110.42970036219954</c:v>
                </c:pt>
                <c:pt idx="13">
                  <c:v>51.319596358760847</c:v>
                </c:pt>
                <c:pt idx="14">
                  <c:v>45.086921197675309</c:v>
                </c:pt>
                <c:pt idx="15">
                  <c:v>49.178067297977456</c:v>
                </c:pt>
                <c:pt idx="16">
                  <c:v>50.077606671130319</c:v>
                </c:pt>
                <c:pt idx="17">
                  <c:v>44.766335411022069</c:v>
                </c:pt>
                <c:pt idx="18">
                  <c:v>48.96961572574704</c:v>
                </c:pt>
                <c:pt idx="19">
                  <c:v>51.275173386027184</c:v>
                </c:pt>
                <c:pt idx="20">
                  <c:v>49.200302808214424</c:v>
                </c:pt>
                <c:pt idx="21">
                  <c:v>44</c:v>
                </c:pt>
                <c:pt idx="22">
                  <c:v>35.714285714285715</c:v>
                </c:pt>
                <c:pt idx="23">
                  <c:v>26.154508814570963</c:v>
                </c:pt>
                <c:pt idx="24">
                  <c:v>30.330085003402996</c:v>
                </c:pt>
                <c:pt idx="25">
                  <c:v>28.625718042106953</c:v>
                </c:pt>
                <c:pt idx="26">
                  <c:v>26.91901191227241</c:v>
                </c:pt>
                <c:pt idx="27">
                  <c:v>19.356201863161264</c:v>
                </c:pt>
                <c:pt idx="28">
                  <c:v>27.454709687554352</c:v>
                </c:pt>
                <c:pt idx="29">
                  <c:v>29.739880372791767</c:v>
                </c:pt>
                <c:pt idx="30">
                  <c:v>27.93305938474693</c:v>
                </c:pt>
                <c:pt idx="31">
                  <c:v>32.996040475142983</c:v>
                </c:pt>
                <c:pt idx="32">
                  <c:v>36.732642721059008</c:v>
                </c:pt>
                <c:pt idx="33">
                  <c:v>32.760217606540969</c:v>
                </c:pt>
                <c:pt idx="34">
                  <c:v>27.387714881483962</c:v>
                </c:pt>
                <c:pt idx="35">
                  <c:v>24.478225919792504</c:v>
                </c:pt>
                <c:pt idx="36">
                  <c:v>22.93039855020174</c:v>
                </c:pt>
                <c:pt idx="37">
                  <c:v>25.298277159529867</c:v>
                </c:pt>
                <c:pt idx="38">
                  <c:v>27.21041725649691</c:v>
                </c:pt>
                <c:pt idx="39">
                  <c:v>44.710676814464186</c:v>
                </c:pt>
                <c:pt idx="40">
                  <c:v>47.149571999540875</c:v>
                </c:pt>
                <c:pt idx="41">
                  <c:v>47.809752760838073</c:v>
                </c:pt>
                <c:pt idx="42">
                  <c:v>51.145422737942333</c:v>
                </c:pt>
                <c:pt idx="43">
                  <c:v>73.912988953507011</c:v>
                </c:pt>
                <c:pt idx="44">
                  <c:v>73.561713271943901</c:v>
                </c:pt>
                <c:pt idx="45">
                  <c:v>87.754618241330292</c:v>
                </c:pt>
                <c:pt idx="46">
                  <c:v>83.658995338251586</c:v>
                </c:pt>
                <c:pt idx="47">
                  <c:v>84.477839171896463</c:v>
                </c:pt>
                <c:pt idx="48">
                  <c:v>93.497546458712918</c:v>
                </c:pt>
                <c:pt idx="49">
                  <c:v>85.687722848827576</c:v>
                </c:pt>
                <c:pt idx="50">
                  <c:v>88.147826012645794</c:v>
                </c:pt>
                <c:pt idx="51">
                  <c:v>87.241265571375635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5-B793-4C7A-B735-4E746E1F5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599503"/>
        <c:axId val="1321599087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Camel export value per head</c:v>
                </c:tx>
                <c:spPr>
                  <a:ln w="28575" cap="rnd">
                    <a:solidFill>
                      <a:schemeClr val="accent1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'Export Data'!$B$267:$B$318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'Export Data'!$Q$267:$Q$318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154.52973524576223</c:v>
                      </c:pt>
                      <c:pt idx="1">
                        <c:v>124.37724326351315</c:v>
                      </c:pt>
                      <c:pt idx="2">
                        <c:v>100.06605019815059</c:v>
                      </c:pt>
                      <c:pt idx="3">
                        <c:v>133.98749869050528</c:v>
                      </c:pt>
                      <c:pt idx="4">
                        <c:v>179.47869806827202</c:v>
                      </c:pt>
                      <c:pt idx="5">
                        <c:v>199.22007460155984</c:v>
                      </c:pt>
                      <c:pt idx="6">
                        <c:v>198.10502580113612</c:v>
                      </c:pt>
                      <c:pt idx="7">
                        <c:v>201.0703722829914</c:v>
                      </c:pt>
                      <c:pt idx="8">
                        <c:v>300.87262894833873</c:v>
                      </c:pt>
                      <c:pt idx="9">
                        <c:v>372.52508094909496</c:v>
                      </c:pt>
                      <c:pt idx="10">
                        <c:v>359.27293382561771</c:v>
                      </c:pt>
                      <c:pt idx="11">
                        <c:v>397.94915878668797</c:v>
                      </c:pt>
                      <c:pt idx="12">
                        <c:v>421.96605827729746</c:v>
                      </c:pt>
                      <c:pt idx="13">
                        <c:v>492.9137641124189</c:v>
                      </c:pt>
                      <c:pt idx="14">
                        <c:v>575.92277115275408</c:v>
                      </c:pt>
                      <c:pt idx="15">
                        <c:v>447.18210138770888</c:v>
                      </c:pt>
                      <c:pt idx="16">
                        <c:v>355.44715447154471</c:v>
                      </c:pt>
                      <c:pt idx="17">
                        <c:v>459.42086926723397</c:v>
                      </c:pt>
                      <c:pt idx="18">
                        <c:v>402.43993713045433</c:v>
                      </c:pt>
                      <c:pt idx="19">
                        <c:v>424.98338870431894</c:v>
                      </c:pt>
                      <c:pt idx="20">
                        <c:v>424.98338870431894</c:v>
                      </c:pt>
                      <c:pt idx="21">
                        <c:v>424.98338870431894</c:v>
                      </c:pt>
                      <c:pt idx="22">
                        <c:v>418.75311720698255</c:v>
                      </c:pt>
                      <c:pt idx="23">
                        <c:v>437.41293532338307</c:v>
                      </c:pt>
                      <c:pt idx="24">
                        <c:v>418.75311720698255</c:v>
                      </c:pt>
                      <c:pt idx="25">
                        <c:v>412.51247920133113</c:v>
                      </c:pt>
                      <c:pt idx="26">
                        <c:v>340.45591771064954</c:v>
                      </c:pt>
                      <c:pt idx="27">
                        <c:v>316.59893462075149</c:v>
                      </c:pt>
                      <c:pt idx="28">
                        <c:v>272.16104822834643</c:v>
                      </c:pt>
                      <c:pt idx="29">
                        <c:v>339.47137925704573</c:v>
                      </c:pt>
                      <c:pt idx="30">
                        <c:v>256.30480239368768</c:v>
                      </c:pt>
                      <c:pt idx="31">
                        <c:v>277.16707788903716</c:v>
                      </c:pt>
                      <c:pt idx="32">
                        <c:v>297.48614901182503</c:v>
                      </c:pt>
                      <c:pt idx="33">
                        <c:v>303.1329536923443</c:v>
                      </c:pt>
                      <c:pt idx="34">
                        <c:v>213.82080846707998</c:v>
                      </c:pt>
                      <c:pt idx="35">
                        <c:v>201.38672483639763</c:v>
                      </c:pt>
                      <c:pt idx="36">
                        <c:v>253.04978352129913</c:v>
                      </c:pt>
                      <c:pt idx="37">
                        <c:v>378.02437693287249</c:v>
                      </c:pt>
                      <c:pt idx="38">
                        <c:v>337.1025968419022</c:v>
                      </c:pt>
                      <c:pt idx="39">
                        <c:v>359.70391239634279</c:v>
                      </c:pt>
                      <c:pt idx="40">
                        <c:v>498.65599609017045</c:v>
                      </c:pt>
                      <c:pt idx="41">
                        <c:v>301.66253271613715</c:v>
                      </c:pt>
                      <c:pt idx="42">
                        <c:v>277.05759149326428</c:v>
                      </c:pt>
                      <c:pt idx="43">
                        <c:v>512.99948770491801</c:v>
                      </c:pt>
                      <c:pt idx="44">
                        <c:v>898.46213457324563</c:v>
                      </c:pt>
                      <c:pt idx="45">
                        <c:v>1099.7744132268808</c:v>
                      </c:pt>
                      <c:pt idx="46">
                        <c:v>2704.9834106949306</c:v>
                      </c:pt>
                      <c:pt idx="47">
                        <c:v>2327.1382827715975</c:v>
                      </c:pt>
                      <c:pt idx="48">
                        <c:v>1578.3737517831669</c:v>
                      </c:pt>
                      <c:pt idx="49">
                        <c:v>427.83007959025963</c:v>
                      </c:pt>
                      <c:pt idx="50">
                        <c:v>380.64789842116426</c:v>
                      </c:pt>
                      <c:pt idx="51">
                        <c:v>864.71994025392087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B793-4C7A-B735-4E746E1F5A5F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Cattle export value per head</c:v>
                </c:tx>
                <c:spPr>
                  <a:ln w="28575" cap="rnd">
                    <a:solidFill>
                      <a:schemeClr val="accent2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Data'!$B$314:$B$365</c15:sqref>
                        </c15:formulaRef>
                      </c:ext>
                    </c:extLst>
                    <c:strCach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Data'!$R$267:$R$318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65.587660845588232</c:v>
                      </c:pt>
                      <c:pt idx="1">
                        <c:v>64.984654399792504</c:v>
                      </c:pt>
                      <c:pt idx="2">
                        <c:v>55.98911433945652</c:v>
                      </c:pt>
                      <c:pt idx="3">
                        <c:v>89.581052267619427</c:v>
                      </c:pt>
                      <c:pt idx="4">
                        <c:v>141.07991555751232</c:v>
                      </c:pt>
                      <c:pt idx="5">
                        <c:v>168.95808483478771</c:v>
                      </c:pt>
                      <c:pt idx="6">
                        <c:v>158.43134555654021</c:v>
                      </c:pt>
                      <c:pt idx="7">
                        <c:v>147.67464705717254</c:v>
                      </c:pt>
                      <c:pt idx="8">
                        <c:v>223.20993950070698</c:v>
                      </c:pt>
                      <c:pt idx="9">
                        <c:v>265.90454415547299</c:v>
                      </c:pt>
                      <c:pt idx="10">
                        <c:v>280.22565418331936</c:v>
                      </c:pt>
                      <c:pt idx="11">
                        <c:v>231.75612052730696</c:v>
                      </c:pt>
                      <c:pt idx="12">
                        <c:v>256.29538621357864</c:v>
                      </c:pt>
                      <c:pt idx="13">
                        <c:v>246.85220258136926</c:v>
                      </c:pt>
                      <c:pt idx="14">
                        <c:v>205.53495849601364</c:v>
                      </c:pt>
                      <c:pt idx="15">
                        <c:v>199.43302878191471</c:v>
                      </c:pt>
                      <c:pt idx="16">
                        <c:v>150.00039760482852</c:v>
                      </c:pt>
                      <c:pt idx="17">
                        <c:v>181.06992431997045</c:v>
                      </c:pt>
                      <c:pt idx="18">
                        <c:v>199.69975092974855</c:v>
                      </c:pt>
                      <c:pt idx="19">
                        <c:v>140.30904860223512</c:v>
                      </c:pt>
                      <c:pt idx="20">
                        <c:v>198.78349498602662</c:v>
                      </c:pt>
                      <c:pt idx="21">
                        <c:v>287.8196053013117</c:v>
                      </c:pt>
                      <c:pt idx="22">
                        <c:v>237.5</c:v>
                      </c:pt>
                      <c:pt idx="23">
                        <c:v>257.94943820224717</c:v>
                      </c:pt>
                      <c:pt idx="24">
                        <c:v>271.81208053691273</c:v>
                      </c:pt>
                      <c:pt idx="25">
                        <c:v>161.0469366866501</c:v>
                      </c:pt>
                      <c:pt idx="26">
                        <c:v>208.55064065417551</c:v>
                      </c:pt>
                      <c:pt idx="27">
                        <c:v>291.09233342135377</c:v>
                      </c:pt>
                      <c:pt idx="28">
                        <c:v>274.90549771204985</c:v>
                      </c:pt>
                      <c:pt idx="29">
                        <c:v>279.90449875258201</c:v>
                      </c:pt>
                      <c:pt idx="30">
                        <c:v>280.3885065252548</c:v>
                      </c:pt>
                      <c:pt idx="31">
                        <c:v>278.04754820781989</c:v>
                      </c:pt>
                      <c:pt idx="32">
                        <c:v>334.8581285413278</c:v>
                      </c:pt>
                      <c:pt idx="33">
                        <c:v>279.22144355209986</c:v>
                      </c:pt>
                      <c:pt idx="34">
                        <c:v>158.20071715989661</c:v>
                      </c:pt>
                      <c:pt idx="35">
                        <c:v>162.81174190401623</c:v>
                      </c:pt>
                      <c:pt idx="36">
                        <c:v>159.63366952503665</c:v>
                      </c:pt>
                      <c:pt idx="37">
                        <c:v>267.36756349142229</c:v>
                      </c:pt>
                      <c:pt idx="38">
                        <c:v>202.6368292959022</c:v>
                      </c:pt>
                      <c:pt idx="39">
                        <c:v>331.6948252213968</c:v>
                      </c:pt>
                      <c:pt idx="40">
                        <c:v>385.52718467972704</c:v>
                      </c:pt>
                      <c:pt idx="41">
                        <c:v>362.79828722651087</c:v>
                      </c:pt>
                      <c:pt idx="42">
                        <c:v>370.88555564979674</c:v>
                      </c:pt>
                      <c:pt idx="43">
                        <c:v>319.99656305716064</c:v>
                      </c:pt>
                      <c:pt idx="44">
                        <c:v>544.9735638562687</c:v>
                      </c:pt>
                      <c:pt idx="45">
                        <c:v>515.31421714742828</c:v>
                      </c:pt>
                      <c:pt idx="46">
                        <c:v>819.41205306080008</c:v>
                      </c:pt>
                      <c:pt idx="47">
                        <c:v>682.08177151645486</c:v>
                      </c:pt>
                      <c:pt idx="48">
                        <c:v>844.19641811095573</c:v>
                      </c:pt>
                      <c:pt idx="49">
                        <c:v>399.60242810456356</c:v>
                      </c:pt>
                      <c:pt idx="50">
                        <c:v>450.47121349275545</c:v>
                      </c:pt>
                      <c:pt idx="51">
                        <c:v>464.62393886683617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793-4C7A-B735-4E746E1F5A5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Sheep export value per head</c:v>
                </c:tx>
                <c:spPr>
                  <a:ln w="28575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Data'!$B$314:$B$365</c15:sqref>
                        </c15:formulaRef>
                      </c:ext>
                    </c:extLst>
                    <c:strCach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Data'!$T$267:$T$318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14.424197551177107</c:v>
                      </c:pt>
                      <c:pt idx="1">
                        <c:v>13.477063271294114</c:v>
                      </c:pt>
                      <c:pt idx="2">
                        <c:v>14.299225458620992</c:v>
                      </c:pt>
                      <c:pt idx="3">
                        <c:v>20.109636628148181</c:v>
                      </c:pt>
                      <c:pt idx="4">
                        <c:v>27.750671710623052</c:v>
                      </c:pt>
                      <c:pt idx="5">
                        <c:v>31.662091052188131</c:v>
                      </c:pt>
                      <c:pt idx="6">
                        <c:v>32.569249933396215</c:v>
                      </c:pt>
                      <c:pt idx="7">
                        <c:v>33.231491382782231</c:v>
                      </c:pt>
                      <c:pt idx="8">
                        <c:v>49.169765952877469</c:v>
                      </c:pt>
                      <c:pt idx="9">
                        <c:v>51.607502432181725</c:v>
                      </c:pt>
                      <c:pt idx="10">
                        <c:v>59.46509015574653</c:v>
                      </c:pt>
                      <c:pt idx="11">
                        <c:v>73.960373894256648</c:v>
                      </c:pt>
                      <c:pt idx="12">
                        <c:v>117.88345068288422</c:v>
                      </c:pt>
                      <c:pt idx="13">
                        <c:v>77.601301438897082</c:v>
                      </c:pt>
                      <c:pt idx="14">
                        <c:v>93.790126113120067</c:v>
                      </c:pt>
                      <c:pt idx="15">
                        <c:v>71.783875178227689</c:v>
                      </c:pt>
                      <c:pt idx="16">
                        <c:v>66.228587006226036</c:v>
                      </c:pt>
                      <c:pt idx="17">
                        <c:v>64.274721540925853</c:v>
                      </c:pt>
                      <c:pt idx="18">
                        <c:v>70.92702180377961</c:v>
                      </c:pt>
                      <c:pt idx="19">
                        <c:v>97.270109924105967</c:v>
                      </c:pt>
                      <c:pt idx="20">
                        <c:v>94.422899372740304</c:v>
                      </c:pt>
                      <c:pt idx="21">
                        <c:v>78.23233293624871</c:v>
                      </c:pt>
                      <c:pt idx="22">
                        <c:v>62.5</c:v>
                      </c:pt>
                      <c:pt idx="23">
                        <c:v>53.765384698309816</c:v>
                      </c:pt>
                      <c:pt idx="24">
                        <c:v>102.43313919662924</c:v>
                      </c:pt>
                      <c:pt idx="25">
                        <c:v>73.142603991792569</c:v>
                      </c:pt>
                      <c:pt idx="26">
                        <c:v>72.608617964836711</c:v>
                      </c:pt>
                      <c:pt idx="27">
                        <c:v>59.778179777423091</c:v>
                      </c:pt>
                      <c:pt idx="28">
                        <c:v>59.213606031403927</c:v>
                      </c:pt>
                      <c:pt idx="29">
                        <c:v>48.783665941644031</c:v>
                      </c:pt>
                      <c:pt idx="30">
                        <c:v>43.309620891309685</c:v>
                      </c:pt>
                      <c:pt idx="31">
                        <c:v>32.721797839317375</c:v>
                      </c:pt>
                      <c:pt idx="32">
                        <c:v>55.208097402700012</c:v>
                      </c:pt>
                      <c:pt idx="33">
                        <c:v>56.646522401995753</c:v>
                      </c:pt>
                      <c:pt idx="34">
                        <c:v>60.658943548866816</c:v>
                      </c:pt>
                      <c:pt idx="35">
                        <c:v>61.029864149348711</c:v>
                      </c:pt>
                      <c:pt idx="36">
                        <c:v>58.261359867592859</c:v>
                      </c:pt>
                      <c:pt idx="37">
                        <c:v>55.430408845275871</c:v>
                      </c:pt>
                      <c:pt idx="38">
                        <c:v>47.816740392242039</c:v>
                      </c:pt>
                      <c:pt idx="39">
                        <c:v>108.45115159420027</c:v>
                      </c:pt>
                      <c:pt idx="40">
                        <c:v>71.178905917736458</c:v>
                      </c:pt>
                      <c:pt idx="41">
                        <c:v>70.993512435444828</c:v>
                      </c:pt>
                      <c:pt idx="42">
                        <c:v>70.49596253160216</c:v>
                      </c:pt>
                      <c:pt idx="43">
                        <c:v>87.178159144709554</c:v>
                      </c:pt>
                      <c:pt idx="44">
                        <c:v>104.41552091706207</c:v>
                      </c:pt>
                      <c:pt idx="45">
                        <c:v>92.816692411402826</c:v>
                      </c:pt>
                      <c:pt idx="46">
                        <c:v>82.340786463790892</c:v>
                      </c:pt>
                      <c:pt idx="47">
                        <c:v>105.7944601747127</c:v>
                      </c:pt>
                      <c:pt idx="48">
                        <c:v>93.521575955857685</c:v>
                      </c:pt>
                      <c:pt idx="49">
                        <c:v>103.8944252411783</c:v>
                      </c:pt>
                      <c:pt idx="50">
                        <c:v>93.574484054103991</c:v>
                      </c:pt>
                      <c:pt idx="51">
                        <c:v>105.86639176222324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793-4C7A-B735-4E746E1F5A5F}"/>
                  </c:ext>
                </c:extLst>
              </c15:ser>
            </c15:filteredLineSeries>
            <c15:filteredLineSeries>
              <c15:ser>
                <c:idx val="10"/>
                <c:order val="8"/>
                <c:tx>
                  <c:v>Camels import value per head</c:v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Data'!$O$314:$O$365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127.31433326399001</c:v>
                      </c:pt>
                      <c:pt idx="1">
                        <c:v>131.55068330802564</c:v>
                      </c:pt>
                      <c:pt idx="2">
                        <c:v>137.70163920170441</c:v>
                      </c:pt>
                      <c:pt idx="3">
                        <c:v>137.79367830929812</c:v>
                      </c:pt>
                      <c:pt idx="4">
                        <c:v>227.47268341138073</c:v>
                      </c:pt>
                      <c:pt idx="5">
                        <c:v>263.91281023237428</c:v>
                      </c:pt>
                      <c:pt idx="6">
                        <c:v>286.3958140966451</c:v>
                      </c:pt>
                      <c:pt idx="7">
                        <c:v>297.14922912828467</c:v>
                      </c:pt>
                      <c:pt idx="8">
                        <c:v>304.60583060203555</c:v>
                      </c:pt>
                      <c:pt idx="9">
                        <c:v>402.87535779339061</c:v>
                      </c:pt>
                      <c:pt idx="10">
                        <c:v>439.01209677419354</c:v>
                      </c:pt>
                      <c:pt idx="11">
                        <c:v>466.20518513681185</c:v>
                      </c:pt>
                      <c:pt idx="12">
                        <c:v>444.81792717086836</c:v>
                      </c:pt>
                      <c:pt idx="13">
                        <c:v>499.10903691132796</c:v>
                      </c:pt>
                      <c:pt idx="14">
                        <c:v>549.99051413394045</c:v>
                      </c:pt>
                      <c:pt idx="15">
                        <c:v>897.19207965096768</c:v>
                      </c:pt>
                      <c:pt idx="16">
                        <c:v>715.25292581487577</c:v>
                      </c:pt>
                      <c:pt idx="17">
                        <c:v>608.43770599868162</c:v>
                      </c:pt>
                      <c:pt idx="18">
                        <c:v>767.74423368064834</c:v>
                      </c:pt>
                      <c:pt idx="19">
                        <c:v>1515.2394775036284</c:v>
                      </c:pt>
                      <c:pt idx="20">
                        <c:v>740.88669950738915</c:v>
                      </c:pt>
                      <c:pt idx="21">
                        <c:v>564.56456456456453</c:v>
                      </c:pt>
                      <c:pt idx="22">
                        <c:v>952.61173936456646</c:v>
                      </c:pt>
                      <c:pt idx="23">
                        <c:v>255.06413401556037</c:v>
                      </c:pt>
                      <c:pt idx="24">
                        <c:v>238.40592488097337</c:v>
                      </c:pt>
                      <c:pt idx="25">
                        <c:v>274.46728267018671</c:v>
                      </c:pt>
                      <c:pt idx="26">
                        <c:v>272.44166494586864</c:v>
                      </c:pt>
                      <c:pt idx="27">
                        <c:v>223.997625853209</c:v>
                      </c:pt>
                      <c:pt idx="28">
                        <c:v>159.66136305624096</c:v>
                      </c:pt>
                      <c:pt idx="29">
                        <c:v>270.50008579436047</c:v>
                      </c:pt>
                      <c:pt idx="30">
                        <c:v>358.19056785370549</c:v>
                      </c:pt>
                      <c:pt idx="31">
                        <c:v>510.66197747406846</c:v>
                      </c:pt>
                      <c:pt idx="32">
                        <c:v>460.86134385289995</c:v>
                      </c:pt>
                      <c:pt idx="33">
                        <c:v>452.09766162310865</c:v>
                      </c:pt>
                      <c:pt idx="34">
                        <c:v>480.61933852959766</c:v>
                      </c:pt>
                      <c:pt idx="35">
                        <c:v>142.07585932488286</c:v>
                      </c:pt>
                      <c:pt idx="36">
                        <c:v>284.52030387765706</c:v>
                      </c:pt>
                      <c:pt idx="37">
                        <c:v>383.8629724705674</c:v>
                      </c:pt>
                      <c:pt idx="38">
                        <c:v>382.53860127157128</c:v>
                      </c:pt>
                      <c:pt idx="39">
                        <c:v>296.79642917678967</c:v>
                      </c:pt>
                      <c:pt idx="40">
                        <c:v>385.08598287674022</c:v>
                      </c:pt>
                      <c:pt idx="41">
                        <c:v>364.14327902760903</c:v>
                      </c:pt>
                      <c:pt idx="42">
                        <c:v>422.93431830036798</c:v>
                      </c:pt>
                      <c:pt idx="43">
                        <c:v>543.9632782627516</c:v>
                      </c:pt>
                      <c:pt idx="44">
                        <c:v>796.99867297864535</c:v>
                      </c:pt>
                      <c:pt idx="45">
                        <c:v>777.91176812943775</c:v>
                      </c:pt>
                      <c:pt idx="46">
                        <c:v>757.83373263510759</c:v>
                      </c:pt>
                      <c:pt idx="47">
                        <c:v>887.85918459455388</c:v>
                      </c:pt>
                      <c:pt idx="48">
                        <c:v>414.77215636851156</c:v>
                      </c:pt>
                      <c:pt idx="49">
                        <c:v>456.83789059574747</c:v>
                      </c:pt>
                      <c:pt idx="50">
                        <c:v>449.20089456171928</c:v>
                      </c:pt>
                      <c:pt idx="51">
                        <c:v>530.06492379900101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793-4C7A-B735-4E746E1F5A5F}"/>
                  </c:ext>
                </c:extLst>
              </c15:ser>
            </c15:filteredLineSeries>
            <c15:filteredLineSeries>
              <c15:ser>
                <c:idx val="11"/>
                <c:order val="9"/>
                <c:tx>
                  <c:v>Cattle import value per head</c:v>
                </c:tx>
                <c:spPr>
                  <a:ln w="28575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Data'!$P$314:$P$365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73.43296816981028</c:v>
                      </c:pt>
                      <c:pt idx="1">
                        <c:v>80.991843606466276</c:v>
                      </c:pt>
                      <c:pt idx="2">
                        <c:v>84.154647826850635</c:v>
                      </c:pt>
                      <c:pt idx="3">
                        <c:v>113.46670647954613</c:v>
                      </c:pt>
                      <c:pt idx="4">
                        <c:v>154.36896946025465</c:v>
                      </c:pt>
                      <c:pt idx="5">
                        <c:v>208.01045654000561</c:v>
                      </c:pt>
                      <c:pt idx="6">
                        <c:v>218.68258518277727</c:v>
                      </c:pt>
                      <c:pt idx="7">
                        <c:v>255.47004483959245</c:v>
                      </c:pt>
                      <c:pt idx="8">
                        <c:v>217.43870695176963</c:v>
                      </c:pt>
                      <c:pt idx="9">
                        <c:v>304.55232370570354</c:v>
                      </c:pt>
                      <c:pt idx="10">
                        <c:v>343.53819610060003</c:v>
                      </c:pt>
                      <c:pt idx="11">
                        <c:v>306.59908404908975</c:v>
                      </c:pt>
                      <c:pt idx="12">
                        <c:v>273.9861702012297</c:v>
                      </c:pt>
                      <c:pt idx="13">
                        <c:v>520.11674371229333</c:v>
                      </c:pt>
                      <c:pt idx="14">
                        <c:v>624.82650413372755</c:v>
                      </c:pt>
                      <c:pt idx="15">
                        <c:v>609.49070215957522</c:v>
                      </c:pt>
                      <c:pt idx="16">
                        <c:v>767.37054635434856</c:v>
                      </c:pt>
                      <c:pt idx="17">
                        <c:v>494.86541013104562</c:v>
                      </c:pt>
                      <c:pt idx="18">
                        <c:v>871.60970851933826</c:v>
                      </c:pt>
                      <c:pt idx="19">
                        <c:v>764.75811744720284</c:v>
                      </c:pt>
                      <c:pt idx="20">
                        <c:v>932.60953359886935</c:v>
                      </c:pt>
                      <c:pt idx="21">
                        <c:v>1032.0810229715967</c:v>
                      </c:pt>
                      <c:pt idx="22">
                        <c:v>1147.6213830308975</c:v>
                      </c:pt>
                      <c:pt idx="23">
                        <c:v>951.1176676501475</c:v>
                      </c:pt>
                      <c:pt idx="24">
                        <c:v>582.89049090284925</c:v>
                      </c:pt>
                      <c:pt idx="25">
                        <c:v>766.82998530132284</c:v>
                      </c:pt>
                      <c:pt idx="26">
                        <c:v>1011.5460108532502</c:v>
                      </c:pt>
                      <c:pt idx="27">
                        <c:v>1054.1732717623545</c:v>
                      </c:pt>
                      <c:pt idx="28">
                        <c:v>926.59191876454406</c:v>
                      </c:pt>
                      <c:pt idx="29">
                        <c:v>443.59384578579864</c:v>
                      </c:pt>
                      <c:pt idx="30">
                        <c:v>518.71547436220692</c:v>
                      </c:pt>
                      <c:pt idx="31">
                        <c:v>688.39306181707036</c:v>
                      </c:pt>
                      <c:pt idx="32">
                        <c:v>545.96277237786671</c:v>
                      </c:pt>
                      <c:pt idx="33">
                        <c:v>497.45229293635725</c:v>
                      </c:pt>
                      <c:pt idx="34">
                        <c:v>405.10321100917429</c:v>
                      </c:pt>
                      <c:pt idx="35">
                        <c:v>728.81083931314333</c:v>
                      </c:pt>
                      <c:pt idx="36">
                        <c:v>720.47633776678003</c:v>
                      </c:pt>
                      <c:pt idx="37">
                        <c:v>926.42881967330993</c:v>
                      </c:pt>
                      <c:pt idx="38">
                        <c:v>808.59603260033828</c:v>
                      </c:pt>
                      <c:pt idx="39">
                        <c:v>432.59181765091557</c:v>
                      </c:pt>
                      <c:pt idx="40">
                        <c:v>412.93624680109116</c:v>
                      </c:pt>
                      <c:pt idx="41">
                        <c:v>448.61219314727401</c:v>
                      </c:pt>
                      <c:pt idx="42">
                        <c:v>674.61693619731761</c:v>
                      </c:pt>
                      <c:pt idx="43">
                        <c:v>439.67855815681901</c:v>
                      </c:pt>
                      <c:pt idx="44">
                        <c:v>667.50346070180831</c:v>
                      </c:pt>
                      <c:pt idx="45">
                        <c:v>572.63089675828815</c:v>
                      </c:pt>
                      <c:pt idx="46">
                        <c:v>364.85016432113042</c:v>
                      </c:pt>
                      <c:pt idx="47">
                        <c:v>421.64992661758401</c:v>
                      </c:pt>
                      <c:pt idx="48">
                        <c:v>544.1364372026236</c:v>
                      </c:pt>
                      <c:pt idx="49">
                        <c:v>465.81032927232957</c:v>
                      </c:pt>
                      <c:pt idx="50">
                        <c:v>545.52753018522026</c:v>
                      </c:pt>
                      <c:pt idx="51">
                        <c:v>567.96348178066091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793-4C7A-B735-4E746E1F5A5F}"/>
                  </c:ext>
                </c:extLst>
              </c15:ser>
            </c15:filteredLineSeries>
            <c15:filteredLineSeries>
              <c15:ser>
                <c:idx val="8"/>
                <c:order val="10"/>
                <c:tx>
                  <c:v>Sheep import value per head</c:v>
                </c:tx>
                <c:spPr>
                  <a:ln w="28575" cap="rnd">
                    <a:solidFill>
                      <a:schemeClr val="accent4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Data'!$B$314:$B$365</c15:sqref>
                        </c15:formulaRef>
                      </c:ext>
                    </c:extLst>
                    <c:strCach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Data'!$R$314:$R$365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18.475445019568237</c:v>
                      </c:pt>
                      <c:pt idx="1">
                        <c:v>20.716594614673316</c:v>
                      </c:pt>
                      <c:pt idx="2">
                        <c:v>19.344415337357873</c:v>
                      </c:pt>
                      <c:pt idx="3">
                        <c:v>28.424188381148941</c:v>
                      </c:pt>
                      <c:pt idx="4">
                        <c:v>30.731941485309658</c:v>
                      </c:pt>
                      <c:pt idx="5">
                        <c:v>38.722185131437122</c:v>
                      </c:pt>
                      <c:pt idx="6">
                        <c:v>40.473808483992499</c:v>
                      </c:pt>
                      <c:pt idx="7">
                        <c:v>47.798795717245248</c:v>
                      </c:pt>
                      <c:pt idx="8">
                        <c:v>53.983167759806491</c:v>
                      </c:pt>
                      <c:pt idx="9">
                        <c:v>55.122845244409241</c:v>
                      </c:pt>
                      <c:pt idx="10">
                        <c:v>67.449686480174833</c:v>
                      </c:pt>
                      <c:pt idx="11">
                        <c:v>77.068880054542831</c:v>
                      </c:pt>
                      <c:pt idx="12">
                        <c:v>73.433031499838037</c:v>
                      </c:pt>
                      <c:pt idx="13">
                        <c:v>66.913400320659875</c:v>
                      </c:pt>
                      <c:pt idx="14">
                        <c:v>67.911345894701142</c:v>
                      </c:pt>
                      <c:pt idx="15">
                        <c:v>59.104981481162142</c:v>
                      </c:pt>
                      <c:pt idx="16">
                        <c:v>55.844170268428996</c:v>
                      </c:pt>
                      <c:pt idx="17">
                        <c:v>52.064473716379268</c:v>
                      </c:pt>
                      <c:pt idx="18">
                        <c:v>54.52829517871745</c:v>
                      </c:pt>
                      <c:pt idx="19">
                        <c:v>65.690678082547322</c:v>
                      </c:pt>
                      <c:pt idx="20">
                        <c:v>62.873022213319459</c:v>
                      </c:pt>
                      <c:pt idx="21">
                        <c:v>66.894371630834726</c:v>
                      </c:pt>
                      <c:pt idx="22">
                        <c:v>57.92678466246133</c:v>
                      </c:pt>
                      <c:pt idx="23">
                        <c:v>52.626095547707578</c:v>
                      </c:pt>
                      <c:pt idx="24">
                        <c:v>50.5110927918494</c:v>
                      </c:pt>
                      <c:pt idx="25">
                        <c:v>46.73433479998689</c:v>
                      </c:pt>
                      <c:pt idx="26">
                        <c:v>47.977658031173057</c:v>
                      </c:pt>
                      <c:pt idx="27">
                        <c:v>42.70574073570252</c:v>
                      </c:pt>
                      <c:pt idx="28">
                        <c:v>50.093368667921361</c:v>
                      </c:pt>
                      <c:pt idx="29">
                        <c:v>49.490007553431013</c:v>
                      </c:pt>
                      <c:pt idx="30">
                        <c:v>45.290649356552443</c:v>
                      </c:pt>
                      <c:pt idx="31">
                        <c:v>48.728295707961053</c:v>
                      </c:pt>
                      <c:pt idx="32">
                        <c:v>71.04110996927551</c:v>
                      </c:pt>
                      <c:pt idx="33">
                        <c:v>67.57883265389988</c:v>
                      </c:pt>
                      <c:pt idx="34">
                        <c:v>73.85310709656045</c:v>
                      </c:pt>
                      <c:pt idx="35">
                        <c:v>82.384122042473649</c:v>
                      </c:pt>
                      <c:pt idx="36">
                        <c:v>79.376729375299035</c:v>
                      </c:pt>
                      <c:pt idx="37">
                        <c:v>76.534927179351556</c:v>
                      </c:pt>
                      <c:pt idx="38">
                        <c:v>82.740118451299765</c:v>
                      </c:pt>
                      <c:pt idx="39">
                        <c:v>89.80397382096038</c:v>
                      </c:pt>
                      <c:pt idx="40">
                        <c:v>103.57002223215768</c:v>
                      </c:pt>
                      <c:pt idx="41">
                        <c:v>113.53920372837393</c:v>
                      </c:pt>
                      <c:pt idx="42">
                        <c:v>112.38248233812227</c:v>
                      </c:pt>
                      <c:pt idx="43">
                        <c:v>111.23818520125111</c:v>
                      </c:pt>
                      <c:pt idx="44">
                        <c:v>118.62045953242168</c:v>
                      </c:pt>
                      <c:pt idx="45">
                        <c:v>119.56100917295086</c:v>
                      </c:pt>
                      <c:pt idx="46">
                        <c:v>95.699549226787425</c:v>
                      </c:pt>
                      <c:pt idx="47">
                        <c:v>108.7001218162368</c:v>
                      </c:pt>
                      <c:pt idx="48">
                        <c:v>128.64596877074013</c:v>
                      </c:pt>
                      <c:pt idx="49">
                        <c:v>123.8493328439526</c:v>
                      </c:pt>
                      <c:pt idx="50">
                        <c:v>130.48884533617974</c:v>
                      </c:pt>
                      <c:pt idx="51">
                        <c:v>134.84813065659995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793-4C7A-B735-4E746E1F5A5F}"/>
                  </c:ext>
                </c:extLst>
              </c15:ser>
            </c15:filteredLineSeries>
          </c:ext>
        </c:extLst>
      </c:lineChart>
      <c:catAx>
        <c:axId val="1228756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770719"/>
        <c:crosses val="autoZero"/>
        <c:auto val="1"/>
        <c:lblAlgn val="ctr"/>
        <c:lblOffset val="100"/>
        <c:tickLblSkip val="5"/>
        <c:noMultiLvlLbl val="0"/>
      </c:catAx>
      <c:valAx>
        <c:axId val="1228770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Horn of Africa Export heads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756575"/>
        <c:crosses val="autoZero"/>
        <c:crossBetween val="between"/>
      </c:valAx>
      <c:valAx>
        <c:axId val="132159908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Value</a:t>
                </a:r>
                <a:r>
                  <a:rPr lang="en-GB" baseline="0"/>
                  <a:t> per head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599503"/>
        <c:crosses val="max"/>
        <c:crossBetween val="between"/>
      </c:valAx>
      <c:catAx>
        <c:axId val="13215995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1599087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accent4"/>
          </a:solidFill>
          <a:prstDash val="sysDash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Horn</a:t>
            </a:r>
            <a:r>
              <a:rPr lang="en-GB" baseline="0"/>
              <a:t> of Africa - sheep export and value/head in US$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7"/>
          <c:order val="7"/>
          <c:tx>
            <c:strRef>
              <c:f>'Export Data'!$G$1</c:f>
              <c:strCache>
                <c:ptCount val="1"/>
                <c:pt idx="0">
                  <c:v>Sheep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'Export Data'!$B$267:$B$318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'Export Data'!$G$267:$G$318</c:f>
              <c:numCache>
                <c:formatCode>#,##0</c:formatCode>
                <c:ptCount val="52"/>
                <c:pt idx="0">
                  <c:v>729330</c:v>
                </c:pt>
                <c:pt idx="1">
                  <c:v>734804</c:v>
                </c:pt>
                <c:pt idx="2">
                  <c:v>960052</c:v>
                </c:pt>
                <c:pt idx="3">
                  <c:v>903895</c:v>
                </c:pt>
                <c:pt idx="4">
                  <c:v>972517</c:v>
                </c:pt>
                <c:pt idx="5">
                  <c:v>918638</c:v>
                </c:pt>
                <c:pt idx="6">
                  <c:v>555524</c:v>
                </c:pt>
                <c:pt idx="7">
                  <c:v>720070</c:v>
                </c:pt>
                <c:pt idx="8">
                  <c:v>996466</c:v>
                </c:pt>
                <c:pt idx="9">
                  <c:v>972378</c:v>
                </c:pt>
                <c:pt idx="10">
                  <c:v>1286385</c:v>
                </c:pt>
                <c:pt idx="11">
                  <c:v>1220559</c:v>
                </c:pt>
                <c:pt idx="12">
                  <c:v>1352938</c:v>
                </c:pt>
                <c:pt idx="13">
                  <c:v>1030859</c:v>
                </c:pt>
                <c:pt idx="14">
                  <c:v>864462</c:v>
                </c:pt>
                <c:pt idx="15">
                  <c:v>1426546</c:v>
                </c:pt>
                <c:pt idx="16">
                  <c:v>909728</c:v>
                </c:pt>
                <c:pt idx="17">
                  <c:v>700462</c:v>
                </c:pt>
                <c:pt idx="18">
                  <c:v>733726</c:v>
                </c:pt>
                <c:pt idx="19">
                  <c:v>601233</c:v>
                </c:pt>
                <c:pt idx="20">
                  <c:v>967223</c:v>
                </c:pt>
                <c:pt idx="21">
                  <c:v>650575</c:v>
                </c:pt>
                <c:pt idx="22">
                  <c:v>1200000</c:v>
                </c:pt>
                <c:pt idx="23">
                  <c:v>1808859</c:v>
                </c:pt>
                <c:pt idx="24">
                  <c:v>2122731</c:v>
                </c:pt>
                <c:pt idx="25">
                  <c:v>2144400</c:v>
                </c:pt>
                <c:pt idx="26">
                  <c:v>2524053</c:v>
                </c:pt>
                <c:pt idx="27">
                  <c:v>2695967</c:v>
                </c:pt>
                <c:pt idx="28">
                  <c:v>2369067</c:v>
                </c:pt>
                <c:pt idx="29">
                  <c:v>3691379</c:v>
                </c:pt>
                <c:pt idx="30">
                  <c:v>2123639</c:v>
                </c:pt>
                <c:pt idx="31">
                  <c:v>613047</c:v>
                </c:pt>
                <c:pt idx="32">
                  <c:v>3037616</c:v>
                </c:pt>
                <c:pt idx="33">
                  <c:v>2995559</c:v>
                </c:pt>
                <c:pt idx="34">
                  <c:v>2689760</c:v>
                </c:pt>
                <c:pt idx="35">
                  <c:v>2574592</c:v>
                </c:pt>
                <c:pt idx="36">
                  <c:v>2523731</c:v>
                </c:pt>
                <c:pt idx="37">
                  <c:v>1994104</c:v>
                </c:pt>
                <c:pt idx="38">
                  <c:v>2062604</c:v>
                </c:pt>
                <c:pt idx="39">
                  <c:v>3079036</c:v>
                </c:pt>
                <c:pt idx="40">
                  <c:v>3604537</c:v>
                </c:pt>
                <c:pt idx="41">
                  <c:v>4844499</c:v>
                </c:pt>
                <c:pt idx="42">
                  <c:v>6019366</c:v>
                </c:pt>
                <c:pt idx="43">
                  <c:v>6599302</c:v>
                </c:pt>
                <c:pt idx="44">
                  <c:v>5824862</c:v>
                </c:pt>
                <c:pt idx="45">
                  <c:v>7696719</c:v>
                </c:pt>
                <c:pt idx="46">
                  <c:v>7074477</c:v>
                </c:pt>
                <c:pt idx="47">
                  <c:v>5934772</c:v>
                </c:pt>
                <c:pt idx="48">
                  <c:v>5924836</c:v>
                </c:pt>
                <c:pt idx="49">
                  <c:v>4649672</c:v>
                </c:pt>
                <c:pt idx="50">
                  <c:v>1910617</c:v>
                </c:pt>
                <c:pt idx="51">
                  <c:v>2992555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44-4688-9901-DEAD4A50B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756575"/>
        <c:axId val="1228770719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'Export Data'!$D$1</c15:sqref>
                        </c15:formulaRef>
                      </c:ext>
                    </c:extLst>
                    <c:strCache>
                      <c:ptCount val="1"/>
                      <c:pt idx="0">
                        <c:v>Camels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'Export Data'!$B$267:$B$318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'Export Data'!$D$267:$D$318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70556</c:v>
                      </c:pt>
                      <c:pt idx="1">
                        <c:v>74668</c:v>
                      </c:pt>
                      <c:pt idx="2">
                        <c:v>21196</c:v>
                      </c:pt>
                      <c:pt idx="3">
                        <c:v>28637</c:v>
                      </c:pt>
                      <c:pt idx="4">
                        <c:v>30232</c:v>
                      </c:pt>
                      <c:pt idx="5">
                        <c:v>41286</c:v>
                      </c:pt>
                      <c:pt idx="6">
                        <c:v>46122</c:v>
                      </c:pt>
                      <c:pt idx="7">
                        <c:v>42602</c:v>
                      </c:pt>
                      <c:pt idx="8">
                        <c:v>24409</c:v>
                      </c:pt>
                      <c:pt idx="9">
                        <c:v>18839</c:v>
                      </c:pt>
                      <c:pt idx="10">
                        <c:v>21126</c:v>
                      </c:pt>
                      <c:pt idx="11">
                        <c:v>16286</c:v>
                      </c:pt>
                      <c:pt idx="12">
                        <c:v>15615</c:v>
                      </c:pt>
                      <c:pt idx="13">
                        <c:v>8326</c:v>
                      </c:pt>
                      <c:pt idx="14">
                        <c:v>8805</c:v>
                      </c:pt>
                      <c:pt idx="15">
                        <c:v>7062</c:v>
                      </c:pt>
                      <c:pt idx="16">
                        <c:v>9225</c:v>
                      </c:pt>
                      <c:pt idx="17">
                        <c:v>17509</c:v>
                      </c:pt>
                      <c:pt idx="18">
                        <c:v>13361</c:v>
                      </c:pt>
                      <c:pt idx="19">
                        <c:v>15050</c:v>
                      </c:pt>
                      <c:pt idx="20">
                        <c:v>15050</c:v>
                      </c:pt>
                      <c:pt idx="21">
                        <c:v>15050</c:v>
                      </c:pt>
                      <c:pt idx="22">
                        <c:v>20050</c:v>
                      </c:pt>
                      <c:pt idx="23">
                        <c:v>10050</c:v>
                      </c:pt>
                      <c:pt idx="24">
                        <c:v>20050</c:v>
                      </c:pt>
                      <c:pt idx="25">
                        <c:v>30050</c:v>
                      </c:pt>
                      <c:pt idx="26">
                        <c:v>55317</c:v>
                      </c:pt>
                      <c:pt idx="27">
                        <c:v>98181</c:v>
                      </c:pt>
                      <c:pt idx="28">
                        <c:v>130048</c:v>
                      </c:pt>
                      <c:pt idx="29">
                        <c:v>97045</c:v>
                      </c:pt>
                      <c:pt idx="30">
                        <c:v>86561</c:v>
                      </c:pt>
                      <c:pt idx="31">
                        <c:v>104161</c:v>
                      </c:pt>
                      <c:pt idx="32">
                        <c:v>96744</c:v>
                      </c:pt>
                      <c:pt idx="33">
                        <c:v>54613</c:v>
                      </c:pt>
                      <c:pt idx="34">
                        <c:v>51777</c:v>
                      </c:pt>
                      <c:pt idx="35">
                        <c:v>25672</c:v>
                      </c:pt>
                      <c:pt idx="36">
                        <c:v>75989</c:v>
                      </c:pt>
                      <c:pt idx="37">
                        <c:v>104443</c:v>
                      </c:pt>
                      <c:pt idx="38">
                        <c:v>108863</c:v>
                      </c:pt>
                      <c:pt idx="39">
                        <c:v>75248</c:v>
                      </c:pt>
                      <c:pt idx="40">
                        <c:v>130952</c:v>
                      </c:pt>
                      <c:pt idx="41">
                        <c:v>189891</c:v>
                      </c:pt>
                      <c:pt idx="42">
                        <c:v>161378</c:v>
                      </c:pt>
                      <c:pt idx="43">
                        <c:v>124928</c:v>
                      </c:pt>
                      <c:pt idx="44">
                        <c:v>149688</c:v>
                      </c:pt>
                      <c:pt idx="45">
                        <c:v>141409</c:v>
                      </c:pt>
                      <c:pt idx="46">
                        <c:v>120861</c:v>
                      </c:pt>
                      <c:pt idx="47">
                        <c:v>151465</c:v>
                      </c:pt>
                      <c:pt idx="48">
                        <c:v>175250</c:v>
                      </c:pt>
                      <c:pt idx="49">
                        <c:v>177283</c:v>
                      </c:pt>
                      <c:pt idx="50">
                        <c:v>98997</c:v>
                      </c:pt>
                      <c:pt idx="51">
                        <c:v>133900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3444-4688-9901-DEAD4A50BBE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Data'!$E$1</c15:sqref>
                        </c15:formulaRef>
                      </c:ext>
                    </c:extLst>
                    <c:strCache>
                      <c:ptCount val="1"/>
                      <c:pt idx="0">
                        <c:v>Cattle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Data'!$B$267:$B$318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Data'!$E$267:$E$318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69632</c:v>
                      </c:pt>
                      <c:pt idx="1">
                        <c:v>69401</c:v>
                      </c:pt>
                      <c:pt idx="2">
                        <c:v>99948</c:v>
                      </c:pt>
                      <c:pt idx="3">
                        <c:v>104118</c:v>
                      </c:pt>
                      <c:pt idx="4">
                        <c:v>88581</c:v>
                      </c:pt>
                      <c:pt idx="5">
                        <c:v>95574</c:v>
                      </c:pt>
                      <c:pt idx="6">
                        <c:v>116227</c:v>
                      </c:pt>
                      <c:pt idx="7">
                        <c:v>71258</c:v>
                      </c:pt>
                      <c:pt idx="8">
                        <c:v>86282</c:v>
                      </c:pt>
                      <c:pt idx="9">
                        <c:v>104970</c:v>
                      </c:pt>
                      <c:pt idx="10">
                        <c:v>121602</c:v>
                      </c:pt>
                      <c:pt idx="11">
                        <c:v>161424</c:v>
                      </c:pt>
                      <c:pt idx="12">
                        <c:v>200226</c:v>
                      </c:pt>
                      <c:pt idx="13">
                        <c:v>114048</c:v>
                      </c:pt>
                      <c:pt idx="14">
                        <c:v>60958</c:v>
                      </c:pt>
                      <c:pt idx="15">
                        <c:v>110764</c:v>
                      </c:pt>
                      <c:pt idx="16">
                        <c:v>125753</c:v>
                      </c:pt>
                      <c:pt idx="17">
                        <c:v>119186</c:v>
                      </c:pt>
                      <c:pt idx="18">
                        <c:v>117236</c:v>
                      </c:pt>
                      <c:pt idx="19">
                        <c:v>122052</c:v>
                      </c:pt>
                      <c:pt idx="20">
                        <c:v>121660</c:v>
                      </c:pt>
                      <c:pt idx="21">
                        <c:v>58627</c:v>
                      </c:pt>
                      <c:pt idx="22">
                        <c:v>40000</c:v>
                      </c:pt>
                      <c:pt idx="23">
                        <c:v>35600</c:v>
                      </c:pt>
                      <c:pt idx="24">
                        <c:v>37250</c:v>
                      </c:pt>
                      <c:pt idx="25">
                        <c:v>34195</c:v>
                      </c:pt>
                      <c:pt idx="26">
                        <c:v>31062</c:v>
                      </c:pt>
                      <c:pt idx="27">
                        <c:v>113610</c:v>
                      </c:pt>
                      <c:pt idx="28">
                        <c:v>150790</c:v>
                      </c:pt>
                      <c:pt idx="29">
                        <c:v>149108</c:v>
                      </c:pt>
                      <c:pt idx="30">
                        <c:v>106356</c:v>
                      </c:pt>
                      <c:pt idx="31">
                        <c:v>71254</c:v>
                      </c:pt>
                      <c:pt idx="32">
                        <c:v>91597</c:v>
                      </c:pt>
                      <c:pt idx="33">
                        <c:v>117294</c:v>
                      </c:pt>
                      <c:pt idx="34">
                        <c:v>159797</c:v>
                      </c:pt>
                      <c:pt idx="35">
                        <c:v>311636</c:v>
                      </c:pt>
                      <c:pt idx="36">
                        <c:v>360112</c:v>
                      </c:pt>
                      <c:pt idx="37">
                        <c:v>297048</c:v>
                      </c:pt>
                      <c:pt idx="38">
                        <c:v>282688</c:v>
                      </c:pt>
                      <c:pt idx="39">
                        <c:v>252262</c:v>
                      </c:pt>
                      <c:pt idx="40">
                        <c:v>272580</c:v>
                      </c:pt>
                      <c:pt idx="41">
                        <c:v>528266</c:v>
                      </c:pt>
                      <c:pt idx="42">
                        <c:v>459813</c:v>
                      </c:pt>
                      <c:pt idx="43">
                        <c:v>931060</c:v>
                      </c:pt>
                      <c:pt idx="44">
                        <c:v>560407</c:v>
                      </c:pt>
                      <c:pt idx="45">
                        <c:v>525035</c:v>
                      </c:pt>
                      <c:pt idx="46">
                        <c:v>134638</c:v>
                      </c:pt>
                      <c:pt idx="47">
                        <c:v>150199</c:v>
                      </c:pt>
                      <c:pt idx="48">
                        <c:v>128033</c:v>
                      </c:pt>
                      <c:pt idx="49">
                        <c:v>281207</c:v>
                      </c:pt>
                      <c:pt idx="50">
                        <c:v>180067</c:v>
                      </c:pt>
                      <c:pt idx="51">
                        <c:v>134526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444-4688-9901-DEAD4A50BBE8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Data'!$F$1</c15:sqref>
                        </c15:formulaRef>
                      </c:ext>
                    </c:extLst>
                    <c:strCache>
                      <c:ptCount val="1"/>
                      <c:pt idx="0">
                        <c:v>Goats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Data'!$B$267:$B$318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Data'!$F$267:$F$318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653636</c:v>
                      </c:pt>
                      <c:pt idx="1">
                        <c:v>622656</c:v>
                      </c:pt>
                      <c:pt idx="2">
                        <c:v>879422</c:v>
                      </c:pt>
                      <c:pt idx="3">
                        <c:v>735382</c:v>
                      </c:pt>
                      <c:pt idx="4">
                        <c:v>631386</c:v>
                      </c:pt>
                      <c:pt idx="5">
                        <c:v>778886</c:v>
                      </c:pt>
                      <c:pt idx="6">
                        <c:v>416876</c:v>
                      </c:pt>
                      <c:pt idx="7">
                        <c:v>442645</c:v>
                      </c:pt>
                      <c:pt idx="8">
                        <c:v>723285</c:v>
                      </c:pt>
                      <c:pt idx="9">
                        <c:v>619289</c:v>
                      </c:pt>
                      <c:pt idx="10">
                        <c:v>953043</c:v>
                      </c:pt>
                      <c:pt idx="11">
                        <c:v>793210</c:v>
                      </c:pt>
                      <c:pt idx="12">
                        <c:v>728880</c:v>
                      </c:pt>
                      <c:pt idx="13">
                        <c:v>566840</c:v>
                      </c:pt>
                      <c:pt idx="14">
                        <c:v>353251</c:v>
                      </c:pt>
                      <c:pt idx="15">
                        <c:v>754198</c:v>
                      </c:pt>
                      <c:pt idx="16">
                        <c:v>657160</c:v>
                      </c:pt>
                      <c:pt idx="17">
                        <c:v>630027</c:v>
                      </c:pt>
                      <c:pt idx="18">
                        <c:v>346133</c:v>
                      </c:pt>
                      <c:pt idx="19">
                        <c:v>335523</c:v>
                      </c:pt>
                      <c:pt idx="20">
                        <c:v>331563</c:v>
                      </c:pt>
                      <c:pt idx="21">
                        <c:v>250000</c:v>
                      </c:pt>
                      <c:pt idx="22">
                        <c:v>700000</c:v>
                      </c:pt>
                      <c:pt idx="23">
                        <c:v>650060</c:v>
                      </c:pt>
                      <c:pt idx="24">
                        <c:v>909493</c:v>
                      </c:pt>
                      <c:pt idx="25">
                        <c:v>1979863</c:v>
                      </c:pt>
                      <c:pt idx="26">
                        <c:v>1718228</c:v>
                      </c:pt>
                      <c:pt idx="27">
                        <c:v>1675432</c:v>
                      </c:pt>
                      <c:pt idx="28">
                        <c:v>356478</c:v>
                      </c:pt>
                      <c:pt idx="29">
                        <c:v>431340</c:v>
                      </c:pt>
                      <c:pt idx="30">
                        <c:v>680663</c:v>
                      </c:pt>
                      <c:pt idx="31">
                        <c:v>9092</c:v>
                      </c:pt>
                      <c:pt idx="32">
                        <c:v>314407</c:v>
                      </c:pt>
                      <c:pt idx="33">
                        <c:v>469655</c:v>
                      </c:pt>
                      <c:pt idx="34">
                        <c:v>952909</c:v>
                      </c:pt>
                      <c:pt idx="35">
                        <c:v>1344787</c:v>
                      </c:pt>
                      <c:pt idx="36">
                        <c:v>1455099</c:v>
                      </c:pt>
                      <c:pt idx="37">
                        <c:v>1856411</c:v>
                      </c:pt>
                      <c:pt idx="38">
                        <c:v>1063159</c:v>
                      </c:pt>
                      <c:pt idx="39">
                        <c:v>1063482</c:v>
                      </c:pt>
                      <c:pt idx="40">
                        <c:v>1071611</c:v>
                      </c:pt>
                      <c:pt idx="41">
                        <c:v>2173887</c:v>
                      </c:pt>
                      <c:pt idx="42">
                        <c:v>2167584</c:v>
                      </c:pt>
                      <c:pt idx="43">
                        <c:v>2152991</c:v>
                      </c:pt>
                      <c:pt idx="44">
                        <c:v>2935576</c:v>
                      </c:pt>
                      <c:pt idx="45">
                        <c:v>2800958</c:v>
                      </c:pt>
                      <c:pt idx="46">
                        <c:v>2483403</c:v>
                      </c:pt>
                      <c:pt idx="47">
                        <c:v>2468387</c:v>
                      </c:pt>
                      <c:pt idx="48">
                        <c:v>1273873</c:v>
                      </c:pt>
                      <c:pt idx="49">
                        <c:v>2408303</c:v>
                      </c:pt>
                      <c:pt idx="50">
                        <c:v>2106314</c:v>
                      </c:pt>
                      <c:pt idx="51">
                        <c:v>1130841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444-4688-9901-DEAD4A50BBE8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3"/>
          <c:order val="3"/>
          <c:tx>
            <c:v>Sheep export value per head</c:v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'Import Data'!$B$314:$B$365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'Export Data'!$T$267:$T$318</c:f>
              <c:numCache>
                <c:formatCode>_-* #,##0_-;\-* #,##0_-;_-* "-"??_-;_-@_-</c:formatCode>
                <c:ptCount val="52"/>
                <c:pt idx="0">
                  <c:v>14.424197551177107</c:v>
                </c:pt>
                <c:pt idx="1">
                  <c:v>13.477063271294114</c:v>
                </c:pt>
                <c:pt idx="2">
                  <c:v>14.299225458620992</c:v>
                </c:pt>
                <c:pt idx="3">
                  <c:v>20.109636628148181</c:v>
                </c:pt>
                <c:pt idx="4">
                  <c:v>27.750671710623052</c:v>
                </c:pt>
                <c:pt idx="5">
                  <c:v>31.662091052188131</c:v>
                </c:pt>
                <c:pt idx="6">
                  <c:v>32.569249933396215</c:v>
                </c:pt>
                <c:pt idx="7">
                  <c:v>33.231491382782231</c:v>
                </c:pt>
                <c:pt idx="8">
                  <c:v>49.169765952877469</c:v>
                </c:pt>
                <c:pt idx="9">
                  <c:v>51.607502432181725</c:v>
                </c:pt>
                <c:pt idx="10">
                  <c:v>59.46509015574653</c:v>
                </c:pt>
                <c:pt idx="11">
                  <c:v>73.960373894256648</c:v>
                </c:pt>
                <c:pt idx="12">
                  <c:v>117.88345068288422</c:v>
                </c:pt>
                <c:pt idx="13">
                  <c:v>77.601301438897082</c:v>
                </c:pt>
                <c:pt idx="14">
                  <c:v>93.790126113120067</c:v>
                </c:pt>
                <c:pt idx="15">
                  <c:v>71.783875178227689</c:v>
                </c:pt>
                <c:pt idx="16">
                  <c:v>66.228587006226036</c:v>
                </c:pt>
                <c:pt idx="17">
                  <c:v>64.274721540925853</c:v>
                </c:pt>
                <c:pt idx="18">
                  <c:v>70.92702180377961</c:v>
                </c:pt>
                <c:pt idx="19">
                  <c:v>97.270109924105967</c:v>
                </c:pt>
                <c:pt idx="20">
                  <c:v>94.422899372740304</c:v>
                </c:pt>
                <c:pt idx="21">
                  <c:v>78.23233293624871</c:v>
                </c:pt>
                <c:pt idx="22">
                  <c:v>62.5</c:v>
                </c:pt>
                <c:pt idx="23">
                  <c:v>53.765384698309816</c:v>
                </c:pt>
                <c:pt idx="24">
                  <c:v>102.43313919662924</c:v>
                </c:pt>
                <c:pt idx="25">
                  <c:v>73.142603991792569</c:v>
                </c:pt>
                <c:pt idx="26">
                  <c:v>72.608617964836711</c:v>
                </c:pt>
                <c:pt idx="27">
                  <c:v>59.778179777423091</c:v>
                </c:pt>
                <c:pt idx="28">
                  <c:v>59.213606031403927</c:v>
                </c:pt>
                <c:pt idx="29">
                  <c:v>48.783665941644031</c:v>
                </c:pt>
                <c:pt idx="30">
                  <c:v>43.309620891309685</c:v>
                </c:pt>
                <c:pt idx="31">
                  <c:v>32.721797839317375</c:v>
                </c:pt>
                <c:pt idx="32">
                  <c:v>55.208097402700012</c:v>
                </c:pt>
                <c:pt idx="33">
                  <c:v>56.646522401995753</c:v>
                </c:pt>
                <c:pt idx="34">
                  <c:v>60.658943548866816</c:v>
                </c:pt>
                <c:pt idx="35">
                  <c:v>61.029864149348711</c:v>
                </c:pt>
                <c:pt idx="36">
                  <c:v>58.261359867592859</c:v>
                </c:pt>
                <c:pt idx="37">
                  <c:v>55.430408845275871</c:v>
                </c:pt>
                <c:pt idx="38">
                  <c:v>47.816740392242039</c:v>
                </c:pt>
                <c:pt idx="39">
                  <c:v>108.45115159420027</c:v>
                </c:pt>
                <c:pt idx="40">
                  <c:v>71.178905917736458</c:v>
                </c:pt>
                <c:pt idx="41">
                  <c:v>70.993512435444828</c:v>
                </c:pt>
                <c:pt idx="42">
                  <c:v>70.49596253160216</c:v>
                </c:pt>
                <c:pt idx="43">
                  <c:v>87.178159144709554</c:v>
                </c:pt>
                <c:pt idx="44">
                  <c:v>104.41552091706207</c:v>
                </c:pt>
                <c:pt idx="45">
                  <c:v>92.816692411402826</c:v>
                </c:pt>
                <c:pt idx="46">
                  <c:v>82.340786463790892</c:v>
                </c:pt>
                <c:pt idx="47">
                  <c:v>105.7944601747127</c:v>
                </c:pt>
                <c:pt idx="48">
                  <c:v>93.521575955857685</c:v>
                </c:pt>
                <c:pt idx="49">
                  <c:v>103.8944252411783</c:v>
                </c:pt>
                <c:pt idx="50">
                  <c:v>93.574484054103991</c:v>
                </c:pt>
                <c:pt idx="51">
                  <c:v>105.86639176222324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44-4688-9901-DEAD4A50B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599503"/>
        <c:axId val="1321599087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Camel export value per head</c:v>
                </c:tx>
                <c:spPr>
                  <a:ln w="28575" cap="rnd">
                    <a:solidFill>
                      <a:schemeClr val="accent1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'Export Data'!$B$267:$B$318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'Export Data'!$Q$267:$Q$318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154.52973524576223</c:v>
                      </c:pt>
                      <c:pt idx="1">
                        <c:v>124.37724326351315</c:v>
                      </c:pt>
                      <c:pt idx="2">
                        <c:v>100.06605019815059</c:v>
                      </c:pt>
                      <c:pt idx="3">
                        <c:v>133.98749869050528</c:v>
                      </c:pt>
                      <c:pt idx="4">
                        <c:v>179.47869806827202</c:v>
                      </c:pt>
                      <c:pt idx="5">
                        <c:v>199.22007460155984</c:v>
                      </c:pt>
                      <c:pt idx="6">
                        <c:v>198.10502580113612</c:v>
                      </c:pt>
                      <c:pt idx="7">
                        <c:v>201.0703722829914</c:v>
                      </c:pt>
                      <c:pt idx="8">
                        <c:v>300.87262894833873</c:v>
                      </c:pt>
                      <c:pt idx="9">
                        <c:v>372.52508094909496</c:v>
                      </c:pt>
                      <c:pt idx="10">
                        <c:v>359.27293382561771</c:v>
                      </c:pt>
                      <c:pt idx="11">
                        <c:v>397.94915878668797</c:v>
                      </c:pt>
                      <c:pt idx="12">
                        <c:v>421.96605827729746</c:v>
                      </c:pt>
                      <c:pt idx="13">
                        <c:v>492.9137641124189</c:v>
                      </c:pt>
                      <c:pt idx="14">
                        <c:v>575.92277115275408</c:v>
                      </c:pt>
                      <c:pt idx="15">
                        <c:v>447.18210138770888</c:v>
                      </c:pt>
                      <c:pt idx="16">
                        <c:v>355.44715447154471</c:v>
                      </c:pt>
                      <c:pt idx="17">
                        <c:v>459.42086926723397</c:v>
                      </c:pt>
                      <c:pt idx="18">
                        <c:v>402.43993713045433</c:v>
                      </c:pt>
                      <c:pt idx="19">
                        <c:v>424.98338870431894</c:v>
                      </c:pt>
                      <c:pt idx="20">
                        <c:v>424.98338870431894</c:v>
                      </c:pt>
                      <c:pt idx="21">
                        <c:v>424.98338870431894</c:v>
                      </c:pt>
                      <c:pt idx="22">
                        <c:v>418.75311720698255</c:v>
                      </c:pt>
                      <c:pt idx="23">
                        <c:v>437.41293532338307</c:v>
                      </c:pt>
                      <c:pt idx="24">
                        <c:v>418.75311720698255</c:v>
                      </c:pt>
                      <c:pt idx="25">
                        <c:v>412.51247920133113</c:v>
                      </c:pt>
                      <c:pt idx="26">
                        <c:v>340.45591771064954</c:v>
                      </c:pt>
                      <c:pt idx="27">
                        <c:v>316.59893462075149</c:v>
                      </c:pt>
                      <c:pt idx="28">
                        <c:v>272.16104822834643</c:v>
                      </c:pt>
                      <c:pt idx="29">
                        <c:v>339.47137925704573</c:v>
                      </c:pt>
                      <c:pt idx="30">
                        <c:v>256.30480239368768</c:v>
                      </c:pt>
                      <c:pt idx="31">
                        <c:v>277.16707788903716</c:v>
                      </c:pt>
                      <c:pt idx="32">
                        <c:v>297.48614901182503</c:v>
                      </c:pt>
                      <c:pt idx="33">
                        <c:v>303.1329536923443</c:v>
                      </c:pt>
                      <c:pt idx="34">
                        <c:v>213.82080846707998</c:v>
                      </c:pt>
                      <c:pt idx="35">
                        <c:v>201.38672483639763</c:v>
                      </c:pt>
                      <c:pt idx="36">
                        <c:v>253.04978352129913</c:v>
                      </c:pt>
                      <c:pt idx="37">
                        <c:v>378.02437693287249</c:v>
                      </c:pt>
                      <c:pt idx="38">
                        <c:v>337.1025968419022</c:v>
                      </c:pt>
                      <c:pt idx="39">
                        <c:v>359.70391239634279</c:v>
                      </c:pt>
                      <c:pt idx="40">
                        <c:v>498.65599609017045</c:v>
                      </c:pt>
                      <c:pt idx="41">
                        <c:v>301.66253271613715</c:v>
                      </c:pt>
                      <c:pt idx="42">
                        <c:v>277.05759149326428</c:v>
                      </c:pt>
                      <c:pt idx="43">
                        <c:v>512.99948770491801</c:v>
                      </c:pt>
                      <c:pt idx="44">
                        <c:v>898.46213457324563</c:v>
                      </c:pt>
                      <c:pt idx="45">
                        <c:v>1099.7744132268808</c:v>
                      </c:pt>
                      <c:pt idx="46">
                        <c:v>2704.9834106949306</c:v>
                      </c:pt>
                      <c:pt idx="47">
                        <c:v>2327.1382827715975</c:v>
                      </c:pt>
                      <c:pt idx="48">
                        <c:v>1578.3737517831669</c:v>
                      </c:pt>
                      <c:pt idx="49">
                        <c:v>427.83007959025963</c:v>
                      </c:pt>
                      <c:pt idx="50">
                        <c:v>380.64789842116426</c:v>
                      </c:pt>
                      <c:pt idx="51">
                        <c:v>864.71994025392087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3444-4688-9901-DEAD4A50BBE8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Cattle export value per head</c:v>
                </c:tx>
                <c:spPr>
                  <a:ln w="28575" cap="rnd">
                    <a:solidFill>
                      <a:schemeClr val="accent2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Data'!$B$314:$B$365</c15:sqref>
                        </c15:formulaRef>
                      </c:ext>
                    </c:extLst>
                    <c:strCach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Data'!$R$267:$R$318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65.587660845588232</c:v>
                      </c:pt>
                      <c:pt idx="1">
                        <c:v>64.984654399792504</c:v>
                      </c:pt>
                      <c:pt idx="2">
                        <c:v>55.98911433945652</c:v>
                      </c:pt>
                      <c:pt idx="3">
                        <c:v>89.581052267619427</c:v>
                      </c:pt>
                      <c:pt idx="4">
                        <c:v>141.07991555751232</c:v>
                      </c:pt>
                      <c:pt idx="5">
                        <c:v>168.95808483478771</c:v>
                      </c:pt>
                      <c:pt idx="6">
                        <c:v>158.43134555654021</c:v>
                      </c:pt>
                      <c:pt idx="7">
                        <c:v>147.67464705717254</c:v>
                      </c:pt>
                      <c:pt idx="8">
                        <c:v>223.20993950070698</c:v>
                      </c:pt>
                      <c:pt idx="9">
                        <c:v>265.90454415547299</c:v>
                      </c:pt>
                      <c:pt idx="10">
                        <c:v>280.22565418331936</c:v>
                      </c:pt>
                      <c:pt idx="11">
                        <c:v>231.75612052730696</c:v>
                      </c:pt>
                      <c:pt idx="12">
                        <c:v>256.29538621357864</c:v>
                      </c:pt>
                      <c:pt idx="13">
                        <c:v>246.85220258136926</c:v>
                      </c:pt>
                      <c:pt idx="14">
                        <c:v>205.53495849601364</c:v>
                      </c:pt>
                      <c:pt idx="15">
                        <c:v>199.43302878191471</c:v>
                      </c:pt>
                      <c:pt idx="16">
                        <c:v>150.00039760482852</c:v>
                      </c:pt>
                      <c:pt idx="17">
                        <c:v>181.06992431997045</c:v>
                      </c:pt>
                      <c:pt idx="18">
                        <c:v>199.69975092974855</c:v>
                      </c:pt>
                      <c:pt idx="19">
                        <c:v>140.30904860223512</c:v>
                      </c:pt>
                      <c:pt idx="20">
                        <c:v>198.78349498602662</c:v>
                      </c:pt>
                      <c:pt idx="21">
                        <c:v>287.8196053013117</c:v>
                      </c:pt>
                      <c:pt idx="22">
                        <c:v>237.5</c:v>
                      </c:pt>
                      <c:pt idx="23">
                        <c:v>257.94943820224717</c:v>
                      </c:pt>
                      <c:pt idx="24">
                        <c:v>271.81208053691273</c:v>
                      </c:pt>
                      <c:pt idx="25">
                        <c:v>161.0469366866501</c:v>
                      </c:pt>
                      <c:pt idx="26">
                        <c:v>208.55064065417551</c:v>
                      </c:pt>
                      <c:pt idx="27">
                        <c:v>291.09233342135377</c:v>
                      </c:pt>
                      <c:pt idx="28">
                        <c:v>274.90549771204985</c:v>
                      </c:pt>
                      <c:pt idx="29">
                        <c:v>279.90449875258201</c:v>
                      </c:pt>
                      <c:pt idx="30">
                        <c:v>280.3885065252548</c:v>
                      </c:pt>
                      <c:pt idx="31">
                        <c:v>278.04754820781989</c:v>
                      </c:pt>
                      <c:pt idx="32">
                        <c:v>334.8581285413278</c:v>
                      </c:pt>
                      <c:pt idx="33">
                        <c:v>279.22144355209986</c:v>
                      </c:pt>
                      <c:pt idx="34">
                        <c:v>158.20071715989661</c:v>
                      </c:pt>
                      <c:pt idx="35">
                        <c:v>162.81174190401623</c:v>
                      </c:pt>
                      <c:pt idx="36">
                        <c:v>159.63366952503665</c:v>
                      </c:pt>
                      <c:pt idx="37">
                        <c:v>267.36756349142229</c:v>
                      </c:pt>
                      <c:pt idx="38">
                        <c:v>202.6368292959022</c:v>
                      </c:pt>
                      <c:pt idx="39">
                        <c:v>331.6948252213968</c:v>
                      </c:pt>
                      <c:pt idx="40">
                        <c:v>385.52718467972704</c:v>
                      </c:pt>
                      <c:pt idx="41">
                        <c:v>362.79828722651087</c:v>
                      </c:pt>
                      <c:pt idx="42">
                        <c:v>370.88555564979674</c:v>
                      </c:pt>
                      <c:pt idx="43">
                        <c:v>319.99656305716064</c:v>
                      </c:pt>
                      <c:pt idx="44">
                        <c:v>544.9735638562687</c:v>
                      </c:pt>
                      <c:pt idx="45">
                        <c:v>515.31421714742828</c:v>
                      </c:pt>
                      <c:pt idx="46">
                        <c:v>819.41205306080008</c:v>
                      </c:pt>
                      <c:pt idx="47">
                        <c:v>682.08177151645486</c:v>
                      </c:pt>
                      <c:pt idx="48">
                        <c:v>844.19641811095573</c:v>
                      </c:pt>
                      <c:pt idx="49">
                        <c:v>399.60242810456356</c:v>
                      </c:pt>
                      <c:pt idx="50">
                        <c:v>450.47121349275545</c:v>
                      </c:pt>
                      <c:pt idx="51">
                        <c:v>464.62393886683617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444-4688-9901-DEAD4A50BBE8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Goats export value per head</c:v>
                </c:tx>
                <c:spPr>
                  <a:ln w="28575" cap="rnd">
                    <a:solidFill>
                      <a:schemeClr val="accent3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Data'!$B$314:$B$365</c15:sqref>
                        </c15:formulaRef>
                      </c:ext>
                    </c:extLst>
                    <c:strCache>
                      <c:ptCount val="52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  <c:pt idx="48">
                        <c:v>2018</c:v>
                      </c:pt>
                      <c:pt idx="49">
                        <c:v>2019</c:v>
                      </c:pt>
                      <c:pt idx="50">
                        <c:v>2020</c:v>
                      </c:pt>
                      <c:pt idx="5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Data'!$S$267:$S$318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9.838809367905073</c:v>
                      </c:pt>
                      <c:pt idx="1">
                        <c:v>10.362061876862986</c:v>
                      </c:pt>
                      <c:pt idx="2">
                        <c:v>10.765025209740033</c:v>
                      </c:pt>
                      <c:pt idx="3">
                        <c:v>16.670247572010194</c:v>
                      </c:pt>
                      <c:pt idx="4">
                        <c:v>22.156018663701762</c:v>
                      </c:pt>
                      <c:pt idx="5">
                        <c:v>31.230500997578591</c:v>
                      </c:pt>
                      <c:pt idx="6">
                        <c:v>32.875483357161364</c:v>
                      </c:pt>
                      <c:pt idx="7">
                        <c:v>36.132792644218277</c:v>
                      </c:pt>
                      <c:pt idx="8">
                        <c:v>56.052593376055079</c:v>
                      </c:pt>
                      <c:pt idx="9">
                        <c:v>49.227420477353867</c:v>
                      </c:pt>
                      <c:pt idx="10">
                        <c:v>36.562883311665892</c:v>
                      </c:pt>
                      <c:pt idx="11">
                        <c:v>70.227304244777542</c:v>
                      </c:pt>
                      <c:pt idx="12">
                        <c:v>110.42970036219954</c:v>
                      </c:pt>
                      <c:pt idx="13">
                        <c:v>51.319596358760847</c:v>
                      </c:pt>
                      <c:pt idx="14">
                        <c:v>45.086921197675309</c:v>
                      </c:pt>
                      <c:pt idx="15">
                        <c:v>49.178067297977456</c:v>
                      </c:pt>
                      <c:pt idx="16">
                        <c:v>50.077606671130319</c:v>
                      </c:pt>
                      <c:pt idx="17">
                        <c:v>44.766335411022069</c:v>
                      </c:pt>
                      <c:pt idx="18">
                        <c:v>48.96961572574704</c:v>
                      </c:pt>
                      <c:pt idx="19">
                        <c:v>51.275173386027184</c:v>
                      </c:pt>
                      <c:pt idx="20">
                        <c:v>49.200302808214424</c:v>
                      </c:pt>
                      <c:pt idx="21">
                        <c:v>44</c:v>
                      </c:pt>
                      <c:pt idx="22">
                        <c:v>35.714285714285715</c:v>
                      </c:pt>
                      <c:pt idx="23">
                        <c:v>26.154508814570963</c:v>
                      </c:pt>
                      <c:pt idx="24">
                        <c:v>30.330085003402996</c:v>
                      </c:pt>
                      <c:pt idx="25">
                        <c:v>28.625718042106953</c:v>
                      </c:pt>
                      <c:pt idx="26">
                        <c:v>26.91901191227241</c:v>
                      </c:pt>
                      <c:pt idx="27">
                        <c:v>19.356201863161264</c:v>
                      </c:pt>
                      <c:pt idx="28">
                        <c:v>27.454709687554352</c:v>
                      </c:pt>
                      <c:pt idx="29">
                        <c:v>29.739880372791767</c:v>
                      </c:pt>
                      <c:pt idx="30">
                        <c:v>27.93305938474693</c:v>
                      </c:pt>
                      <c:pt idx="31">
                        <c:v>32.996040475142983</c:v>
                      </c:pt>
                      <c:pt idx="32">
                        <c:v>36.732642721059008</c:v>
                      </c:pt>
                      <c:pt idx="33">
                        <c:v>32.760217606540969</c:v>
                      </c:pt>
                      <c:pt idx="34">
                        <c:v>27.387714881483962</c:v>
                      </c:pt>
                      <c:pt idx="35">
                        <c:v>24.478225919792504</c:v>
                      </c:pt>
                      <c:pt idx="36">
                        <c:v>22.93039855020174</c:v>
                      </c:pt>
                      <c:pt idx="37">
                        <c:v>25.298277159529867</c:v>
                      </c:pt>
                      <c:pt idx="38">
                        <c:v>27.21041725649691</c:v>
                      </c:pt>
                      <c:pt idx="39">
                        <c:v>44.710676814464186</c:v>
                      </c:pt>
                      <c:pt idx="40">
                        <c:v>47.149571999540875</c:v>
                      </c:pt>
                      <c:pt idx="41">
                        <c:v>47.809752760838073</c:v>
                      </c:pt>
                      <c:pt idx="42">
                        <c:v>51.145422737942333</c:v>
                      </c:pt>
                      <c:pt idx="43">
                        <c:v>73.912988953507011</c:v>
                      </c:pt>
                      <c:pt idx="44">
                        <c:v>73.561713271943901</c:v>
                      </c:pt>
                      <c:pt idx="45">
                        <c:v>87.754618241330292</c:v>
                      </c:pt>
                      <c:pt idx="46">
                        <c:v>83.658995338251586</c:v>
                      </c:pt>
                      <c:pt idx="47">
                        <c:v>84.477839171896463</c:v>
                      </c:pt>
                      <c:pt idx="48">
                        <c:v>93.497546458712918</c:v>
                      </c:pt>
                      <c:pt idx="49">
                        <c:v>85.687722848827576</c:v>
                      </c:pt>
                      <c:pt idx="50">
                        <c:v>88.147826012645794</c:v>
                      </c:pt>
                      <c:pt idx="51">
                        <c:v>87.241265571375635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444-4688-9901-DEAD4A50BBE8}"/>
                  </c:ext>
                </c:extLst>
              </c15:ser>
            </c15:filteredLineSeries>
            <c15:filteredLineSeries>
              <c15:ser>
                <c:idx val="10"/>
                <c:order val="8"/>
                <c:tx>
                  <c:v>Camels import value per head</c:v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Data'!$O$314:$O$365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127.31433326399001</c:v>
                      </c:pt>
                      <c:pt idx="1">
                        <c:v>131.55068330802564</c:v>
                      </c:pt>
                      <c:pt idx="2">
                        <c:v>137.70163920170441</c:v>
                      </c:pt>
                      <c:pt idx="3">
                        <c:v>137.79367830929812</c:v>
                      </c:pt>
                      <c:pt idx="4">
                        <c:v>227.47268341138073</c:v>
                      </c:pt>
                      <c:pt idx="5">
                        <c:v>263.91281023237428</c:v>
                      </c:pt>
                      <c:pt idx="6">
                        <c:v>286.3958140966451</c:v>
                      </c:pt>
                      <c:pt idx="7">
                        <c:v>297.14922912828467</c:v>
                      </c:pt>
                      <c:pt idx="8">
                        <c:v>304.60583060203555</c:v>
                      </c:pt>
                      <c:pt idx="9">
                        <c:v>402.87535779339061</c:v>
                      </c:pt>
                      <c:pt idx="10">
                        <c:v>439.01209677419354</c:v>
                      </c:pt>
                      <c:pt idx="11">
                        <c:v>466.20518513681185</c:v>
                      </c:pt>
                      <c:pt idx="12">
                        <c:v>444.81792717086836</c:v>
                      </c:pt>
                      <c:pt idx="13">
                        <c:v>499.10903691132796</c:v>
                      </c:pt>
                      <c:pt idx="14">
                        <c:v>549.99051413394045</c:v>
                      </c:pt>
                      <c:pt idx="15">
                        <c:v>897.19207965096768</c:v>
                      </c:pt>
                      <c:pt idx="16">
                        <c:v>715.25292581487577</c:v>
                      </c:pt>
                      <c:pt idx="17">
                        <c:v>608.43770599868162</c:v>
                      </c:pt>
                      <c:pt idx="18">
                        <c:v>767.74423368064834</c:v>
                      </c:pt>
                      <c:pt idx="19">
                        <c:v>1515.2394775036284</c:v>
                      </c:pt>
                      <c:pt idx="20">
                        <c:v>740.88669950738915</c:v>
                      </c:pt>
                      <c:pt idx="21">
                        <c:v>564.56456456456453</c:v>
                      </c:pt>
                      <c:pt idx="22">
                        <c:v>952.61173936456646</c:v>
                      </c:pt>
                      <c:pt idx="23">
                        <c:v>255.06413401556037</c:v>
                      </c:pt>
                      <c:pt idx="24">
                        <c:v>238.40592488097337</c:v>
                      </c:pt>
                      <c:pt idx="25">
                        <c:v>274.46728267018671</c:v>
                      </c:pt>
                      <c:pt idx="26">
                        <c:v>272.44166494586864</c:v>
                      </c:pt>
                      <c:pt idx="27">
                        <c:v>223.997625853209</c:v>
                      </c:pt>
                      <c:pt idx="28">
                        <c:v>159.66136305624096</c:v>
                      </c:pt>
                      <c:pt idx="29">
                        <c:v>270.50008579436047</c:v>
                      </c:pt>
                      <c:pt idx="30">
                        <c:v>358.19056785370549</c:v>
                      </c:pt>
                      <c:pt idx="31">
                        <c:v>510.66197747406846</c:v>
                      </c:pt>
                      <c:pt idx="32">
                        <c:v>460.86134385289995</c:v>
                      </c:pt>
                      <c:pt idx="33">
                        <c:v>452.09766162310865</c:v>
                      </c:pt>
                      <c:pt idx="34">
                        <c:v>480.61933852959766</c:v>
                      </c:pt>
                      <c:pt idx="35">
                        <c:v>142.07585932488286</c:v>
                      </c:pt>
                      <c:pt idx="36">
                        <c:v>284.52030387765706</c:v>
                      </c:pt>
                      <c:pt idx="37">
                        <c:v>383.8629724705674</c:v>
                      </c:pt>
                      <c:pt idx="38">
                        <c:v>382.53860127157128</c:v>
                      </c:pt>
                      <c:pt idx="39">
                        <c:v>296.79642917678967</c:v>
                      </c:pt>
                      <c:pt idx="40">
                        <c:v>385.08598287674022</c:v>
                      </c:pt>
                      <c:pt idx="41">
                        <c:v>364.14327902760903</c:v>
                      </c:pt>
                      <c:pt idx="42">
                        <c:v>422.93431830036798</c:v>
                      </c:pt>
                      <c:pt idx="43">
                        <c:v>543.9632782627516</c:v>
                      </c:pt>
                      <c:pt idx="44">
                        <c:v>796.99867297864535</c:v>
                      </c:pt>
                      <c:pt idx="45">
                        <c:v>777.91176812943775</c:v>
                      </c:pt>
                      <c:pt idx="46">
                        <c:v>757.83373263510759</c:v>
                      </c:pt>
                      <c:pt idx="47">
                        <c:v>887.85918459455388</c:v>
                      </c:pt>
                      <c:pt idx="48">
                        <c:v>414.77215636851156</c:v>
                      </c:pt>
                      <c:pt idx="49">
                        <c:v>456.83789059574747</c:v>
                      </c:pt>
                      <c:pt idx="50">
                        <c:v>449.20089456171928</c:v>
                      </c:pt>
                      <c:pt idx="51">
                        <c:v>530.06492379900101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444-4688-9901-DEAD4A50BBE8}"/>
                  </c:ext>
                </c:extLst>
              </c15:ser>
            </c15:filteredLineSeries>
            <c15:filteredLineSeries>
              <c15:ser>
                <c:idx val="11"/>
                <c:order val="9"/>
                <c:tx>
                  <c:v>Cattle import value per head</c:v>
                </c:tx>
                <c:spPr>
                  <a:ln w="28575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Data'!$P$314:$P$365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73.43296816981028</c:v>
                      </c:pt>
                      <c:pt idx="1">
                        <c:v>80.991843606466276</c:v>
                      </c:pt>
                      <c:pt idx="2">
                        <c:v>84.154647826850635</c:v>
                      </c:pt>
                      <c:pt idx="3">
                        <c:v>113.46670647954613</c:v>
                      </c:pt>
                      <c:pt idx="4">
                        <c:v>154.36896946025465</c:v>
                      </c:pt>
                      <c:pt idx="5">
                        <c:v>208.01045654000561</c:v>
                      </c:pt>
                      <c:pt idx="6">
                        <c:v>218.68258518277727</c:v>
                      </c:pt>
                      <c:pt idx="7">
                        <c:v>255.47004483959245</c:v>
                      </c:pt>
                      <c:pt idx="8">
                        <c:v>217.43870695176963</c:v>
                      </c:pt>
                      <c:pt idx="9">
                        <c:v>304.55232370570354</c:v>
                      </c:pt>
                      <c:pt idx="10">
                        <c:v>343.53819610060003</c:v>
                      </c:pt>
                      <c:pt idx="11">
                        <c:v>306.59908404908975</c:v>
                      </c:pt>
                      <c:pt idx="12">
                        <c:v>273.9861702012297</c:v>
                      </c:pt>
                      <c:pt idx="13">
                        <c:v>520.11674371229333</c:v>
                      </c:pt>
                      <c:pt idx="14">
                        <c:v>624.82650413372755</c:v>
                      </c:pt>
                      <c:pt idx="15">
                        <c:v>609.49070215957522</c:v>
                      </c:pt>
                      <c:pt idx="16">
                        <c:v>767.37054635434856</c:v>
                      </c:pt>
                      <c:pt idx="17">
                        <c:v>494.86541013104562</c:v>
                      </c:pt>
                      <c:pt idx="18">
                        <c:v>871.60970851933826</c:v>
                      </c:pt>
                      <c:pt idx="19">
                        <c:v>764.75811744720284</c:v>
                      </c:pt>
                      <c:pt idx="20">
                        <c:v>932.60953359886935</c:v>
                      </c:pt>
                      <c:pt idx="21">
                        <c:v>1032.0810229715967</c:v>
                      </c:pt>
                      <c:pt idx="22">
                        <c:v>1147.6213830308975</c:v>
                      </c:pt>
                      <c:pt idx="23">
                        <c:v>951.1176676501475</c:v>
                      </c:pt>
                      <c:pt idx="24">
                        <c:v>582.89049090284925</c:v>
                      </c:pt>
                      <c:pt idx="25">
                        <c:v>766.82998530132284</c:v>
                      </c:pt>
                      <c:pt idx="26">
                        <c:v>1011.5460108532502</c:v>
                      </c:pt>
                      <c:pt idx="27">
                        <c:v>1054.1732717623545</c:v>
                      </c:pt>
                      <c:pt idx="28">
                        <c:v>926.59191876454406</c:v>
                      </c:pt>
                      <c:pt idx="29">
                        <c:v>443.59384578579864</c:v>
                      </c:pt>
                      <c:pt idx="30">
                        <c:v>518.71547436220692</c:v>
                      </c:pt>
                      <c:pt idx="31">
                        <c:v>688.39306181707036</c:v>
                      </c:pt>
                      <c:pt idx="32">
                        <c:v>545.96277237786671</c:v>
                      </c:pt>
                      <c:pt idx="33">
                        <c:v>497.45229293635725</c:v>
                      </c:pt>
                      <c:pt idx="34">
                        <c:v>405.10321100917429</c:v>
                      </c:pt>
                      <c:pt idx="35">
                        <c:v>728.81083931314333</c:v>
                      </c:pt>
                      <c:pt idx="36">
                        <c:v>720.47633776678003</c:v>
                      </c:pt>
                      <c:pt idx="37">
                        <c:v>926.42881967330993</c:v>
                      </c:pt>
                      <c:pt idx="38">
                        <c:v>808.59603260033828</c:v>
                      </c:pt>
                      <c:pt idx="39">
                        <c:v>432.59181765091557</c:v>
                      </c:pt>
                      <c:pt idx="40">
                        <c:v>412.93624680109116</c:v>
                      </c:pt>
                      <c:pt idx="41">
                        <c:v>448.61219314727401</c:v>
                      </c:pt>
                      <c:pt idx="42">
                        <c:v>674.61693619731761</c:v>
                      </c:pt>
                      <c:pt idx="43">
                        <c:v>439.67855815681901</c:v>
                      </c:pt>
                      <c:pt idx="44">
                        <c:v>667.50346070180831</c:v>
                      </c:pt>
                      <c:pt idx="45">
                        <c:v>572.63089675828815</c:v>
                      </c:pt>
                      <c:pt idx="46">
                        <c:v>364.85016432113042</c:v>
                      </c:pt>
                      <c:pt idx="47">
                        <c:v>421.64992661758401</c:v>
                      </c:pt>
                      <c:pt idx="48">
                        <c:v>544.1364372026236</c:v>
                      </c:pt>
                      <c:pt idx="49">
                        <c:v>465.81032927232957</c:v>
                      </c:pt>
                      <c:pt idx="50">
                        <c:v>545.52753018522026</c:v>
                      </c:pt>
                      <c:pt idx="51">
                        <c:v>567.96348178066091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3444-4688-9901-DEAD4A50BBE8}"/>
                  </c:ext>
                </c:extLst>
              </c15:ser>
            </c15:filteredLineSeries>
            <c15:filteredLineSeries>
              <c15:ser>
                <c:idx val="9"/>
                <c:order val="10"/>
                <c:tx>
                  <c:v>Goats import value her head</c:v>
                </c:tx>
                <c:spPr>
                  <a:ln w="28575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Data'!$Q$314:$Q$365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2"/>
                      <c:pt idx="0">
                        <c:v>16.948977952113523</c:v>
                      </c:pt>
                      <c:pt idx="1">
                        <c:v>14.76608187134503</c:v>
                      </c:pt>
                      <c:pt idx="2">
                        <c:v>22.056726292121514</c:v>
                      </c:pt>
                      <c:pt idx="3">
                        <c:v>21.041556334298622</c:v>
                      </c:pt>
                      <c:pt idx="4">
                        <c:v>30.171885844935289</c:v>
                      </c:pt>
                      <c:pt idx="5">
                        <c:v>29.117374322083908</c:v>
                      </c:pt>
                      <c:pt idx="6">
                        <c:v>32.173089587609539</c:v>
                      </c:pt>
                      <c:pt idx="7">
                        <c:v>35.861904761904761</c:v>
                      </c:pt>
                      <c:pt idx="8">
                        <c:v>38.949253731343283</c:v>
                      </c:pt>
                      <c:pt idx="9">
                        <c:v>53.04311233296459</c:v>
                      </c:pt>
                      <c:pt idx="10">
                        <c:v>60.140789126726901</c:v>
                      </c:pt>
                      <c:pt idx="11">
                        <c:v>89.387831983424377</c:v>
                      </c:pt>
                      <c:pt idx="12">
                        <c:v>83.74938471274875</c:v>
                      </c:pt>
                      <c:pt idx="13">
                        <c:v>76.796020287207782</c:v>
                      </c:pt>
                      <c:pt idx="14">
                        <c:v>73.292005682551988</c:v>
                      </c:pt>
                      <c:pt idx="15">
                        <c:v>57.341329512150537</c:v>
                      </c:pt>
                      <c:pt idx="16">
                        <c:v>62.788398154251816</c:v>
                      </c:pt>
                      <c:pt idx="17">
                        <c:v>57.182184971355966</c:v>
                      </c:pt>
                      <c:pt idx="18">
                        <c:v>60.718319952387311</c:v>
                      </c:pt>
                      <c:pt idx="19">
                        <c:v>73.409351291373099</c:v>
                      </c:pt>
                      <c:pt idx="20">
                        <c:v>72.480136260824708</c:v>
                      </c:pt>
                      <c:pt idx="21">
                        <c:v>70.274321099650933</c:v>
                      </c:pt>
                      <c:pt idx="22">
                        <c:v>46.352944948196914</c:v>
                      </c:pt>
                      <c:pt idx="23">
                        <c:v>42.595925450257937</c:v>
                      </c:pt>
                      <c:pt idx="24">
                        <c:v>34.254793393766974</c:v>
                      </c:pt>
                      <c:pt idx="25">
                        <c:v>29.815568133842756</c:v>
                      </c:pt>
                      <c:pt idx="26">
                        <c:v>30.141286928894139</c:v>
                      </c:pt>
                      <c:pt idx="27">
                        <c:v>27.768189302827537</c:v>
                      </c:pt>
                      <c:pt idx="28">
                        <c:v>29.258149380180729</c:v>
                      </c:pt>
                      <c:pt idx="29">
                        <c:v>27.927970611852796</c:v>
                      </c:pt>
                      <c:pt idx="30">
                        <c:v>24.94327205246914</c:v>
                      </c:pt>
                      <c:pt idx="31">
                        <c:v>29.261602498729214</c:v>
                      </c:pt>
                      <c:pt idx="32">
                        <c:v>44.938597494063067</c:v>
                      </c:pt>
                      <c:pt idx="33">
                        <c:v>44.425781697799039</c:v>
                      </c:pt>
                      <c:pt idx="34">
                        <c:v>45.249691982909553</c:v>
                      </c:pt>
                      <c:pt idx="35">
                        <c:v>74.670295478230884</c:v>
                      </c:pt>
                      <c:pt idx="36">
                        <c:v>39.827044110319129</c:v>
                      </c:pt>
                      <c:pt idx="37">
                        <c:v>45.719381558290685</c:v>
                      </c:pt>
                      <c:pt idx="38">
                        <c:v>49.97012687622945</c:v>
                      </c:pt>
                      <c:pt idx="39">
                        <c:v>60.675486286965835</c:v>
                      </c:pt>
                      <c:pt idx="40">
                        <c:v>54.33056318461697</c:v>
                      </c:pt>
                      <c:pt idx="41">
                        <c:v>59.537316650210656</c:v>
                      </c:pt>
                      <c:pt idx="42">
                        <c:v>67.730916349676122</c:v>
                      </c:pt>
                      <c:pt idx="43">
                        <c:v>89.765572586783819</c:v>
                      </c:pt>
                      <c:pt idx="44">
                        <c:v>78.830035745587054</c:v>
                      </c:pt>
                      <c:pt idx="45">
                        <c:v>91.336576086805863</c:v>
                      </c:pt>
                      <c:pt idx="46">
                        <c:v>86.455301449897675</c:v>
                      </c:pt>
                      <c:pt idx="47">
                        <c:v>67.294476402567966</c:v>
                      </c:pt>
                      <c:pt idx="48">
                        <c:v>85.769555891469835</c:v>
                      </c:pt>
                      <c:pt idx="49">
                        <c:v>98.409134543592813</c:v>
                      </c:pt>
                      <c:pt idx="50">
                        <c:v>93.833769464836919</c:v>
                      </c:pt>
                      <c:pt idx="51">
                        <c:v>125.12832987461906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444-4688-9901-DEAD4A50BBE8}"/>
                  </c:ext>
                </c:extLst>
              </c15:ser>
            </c15:filteredLineSeries>
          </c:ext>
        </c:extLst>
      </c:lineChart>
      <c:catAx>
        <c:axId val="1228756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770719"/>
        <c:crosses val="autoZero"/>
        <c:auto val="1"/>
        <c:lblAlgn val="ctr"/>
        <c:lblOffset val="100"/>
        <c:tickLblSkip val="5"/>
        <c:noMultiLvlLbl val="0"/>
      </c:catAx>
      <c:valAx>
        <c:axId val="1228770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Horn of Africa Export heads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756575"/>
        <c:crosses val="autoZero"/>
        <c:crossBetween val="between"/>
      </c:valAx>
      <c:valAx>
        <c:axId val="132159908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Value</a:t>
                </a:r>
                <a:r>
                  <a:rPr lang="en-GB" baseline="0"/>
                  <a:t> per head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599503"/>
        <c:crosses val="max"/>
        <c:crossBetween val="between"/>
      </c:valAx>
      <c:catAx>
        <c:axId val="13215995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1599087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accent4"/>
          </a:solidFill>
          <a:prstDash val="sysDash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Livestock exports (heads) from Horn of Africa 1980-2020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source</a:t>
            </a:r>
            <a:r>
              <a:rPr lang="en-US" baseline="0"/>
              <a:t> FAOstat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Somalia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'Export Data'!$B$2:$B$53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'Export Data'!$H$161:$H$212</c:f>
              <c:numCache>
                <c:formatCode>#,##0</c:formatCode>
                <c:ptCount val="52"/>
                <c:pt idx="0">
                  <c:v>1221930</c:v>
                </c:pt>
                <c:pt idx="1">
                  <c:v>1252362</c:v>
                </c:pt>
                <c:pt idx="2">
                  <c:v>1715541</c:v>
                </c:pt>
                <c:pt idx="3">
                  <c:v>1420259</c:v>
                </c:pt>
                <c:pt idx="4">
                  <c:v>1262309</c:v>
                </c:pt>
                <c:pt idx="5">
                  <c:v>1608014</c:v>
                </c:pt>
                <c:pt idx="6">
                  <c:v>860483</c:v>
                </c:pt>
                <c:pt idx="7">
                  <c:v>991123</c:v>
                </c:pt>
                <c:pt idx="8">
                  <c:v>1545699</c:v>
                </c:pt>
                <c:pt idx="9">
                  <c:v>1290307</c:v>
                </c:pt>
                <c:pt idx="10">
                  <c:v>1886022</c:v>
                </c:pt>
                <c:pt idx="11">
                  <c:v>1618226</c:v>
                </c:pt>
                <c:pt idx="12">
                  <c:v>1621000</c:v>
                </c:pt>
                <c:pt idx="13">
                  <c:v>1178000</c:v>
                </c:pt>
                <c:pt idx="14">
                  <c:v>688000</c:v>
                </c:pt>
                <c:pt idx="15">
                  <c:v>1486435</c:v>
                </c:pt>
                <c:pt idx="16">
                  <c:v>1228785</c:v>
                </c:pt>
                <c:pt idx="17">
                  <c:v>1131345</c:v>
                </c:pt>
                <c:pt idx="18">
                  <c:v>689000</c:v>
                </c:pt>
                <c:pt idx="19">
                  <c:v>635000</c:v>
                </c:pt>
                <c:pt idx="20">
                  <c:v>685000</c:v>
                </c:pt>
                <c:pt idx="21">
                  <c:v>515000</c:v>
                </c:pt>
                <c:pt idx="22">
                  <c:v>1420000</c:v>
                </c:pt>
                <c:pt idx="23">
                  <c:v>1860000</c:v>
                </c:pt>
                <c:pt idx="24">
                  <c:v>1936656</c:v>
                </c:pt>
                <c:pt idx="25">
                  <c:v>3238943</c:v>
                </c:pt>
                <c:pt idx="26">
                  <c:v>3032023</c:v>
                </c:pt>
                <c:pt idx="27">
                  <c:v>3458771</c:v>
                </c:pt>
                <c:pt idx="28">
                  <c:v>1633099</c:v>
                </c:pt>
                <c:pt idx="29">
                  <c:v>2862532</c:v>
                </c:pt>
                <c:pt idx="30">
                  <c:v>2291435</c:v>
                </c:pt>
                <c:pt idx="31">
                  <c:v>661219</c:v>
                </c:pt>
                <c:pt idx="32">
                  <c:v>1848961</c:v>
                </c:pt>
                <c:pt idx="33">
                  <c:v>2141428</c:v>
                </c:pt>
                <c:pt idx="34">
                  <c:v>2109340</c:v>
                </c:pt>
                <c:pt idx="35">
                  <c:v>2760650</c:v>
                </c:pt>
                <c:pt idx="36">
                  <c:v>2903383</c:v>
                </c:pt>
                <c:pt idx="37">
                  <c:v>3037132</c:v>
                </c:pt>
                <c:pt idx="38">
                  <c:v>2562017</c:v>
                </c:pt>
                <c:pt idx="39">
                  <c:v>2856812</c:v>
                </c:pt>
                <c:pt idx="40">
                  <c:v>2912989</c:v>
                </c:pt>
                <c:pt idx="41">
                  <c:v>4322363</c:v>
                </c:pt>
                <c:pt idx="42">
                  <c:v>4539162</c:v>
                </c:pt>
                <c:pt idx="43">
                  <c:v>4670686</c:v>
                </c:pt>
                <c:pt idx="44">
                  <c:v>4042295</c:v>
                </c:pt>
                <c:pt idx="45">
                  <c:v>3890055</c:v>
                </c:pt>
                <c:pt idx="46">
                  <c:v>4319482</c:v>
                </c:pt>
                <c:pt idx="47">
                  <c:v>4170268</c:v>
                </c:pt>
                <c:pt idx="48">
                  <c:v>2227369</c:v>
                </c:pt>
                <c:pt idx="49">
                  <c:v>2828738</c:v>
                </c:pt>
                <c:pt idx="50">
                  <c:v>2567336</c:v>
                </c:pt>
                <c:pt idx="51">
                  <c:v>1866203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61-DB45-AB76-2A5E8078B143}"/>
            </c:ext>
          </c:extLst>
        </c:ser>
        <c:ser>
          <c:idx val="4"/>
          <c:order val="1"/>
          <c:tx>
            <c:v>Sudan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'Export Data'!$B$2:$B$53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'Export Data'!$H$214:$H$265</c:f>
              <c:numCache>
                <c:formatCode>#,##0</c:formatCode>
                <c:ptCount val="52"/>
                <c:pt idx="0">
                  <c:v>244745</c:v>
                </c:pt>
                <c:pt idx="1">
                  <c:v>194167</c:v>
                </c:pt>
                <c:pt idx="2">
                  <c:v>174332</c:v>
                </c:pt>
                <c:pt idx="3">
                  <c:v>224341</c:v>
                </c:pt>
                <c:pt idx="4">
                  <c:v>322409</c:v>
                </c:pt>
                <c:pt idx="5">
                  <c:v>81073</c:v>
                </c:pt>
                <c:pt idx="6">
                  <c:v>155498</c:v>
                </c:pt>
                <c:pt idx="7">
                  <c:v>272931</c:v>
                </c:pt>
                <c:pt idx="8">
                  <c:v>281493</c:v>
                </c:pt>
                <c:pt idx="9">
                  <c:v>382144</c:v>
                </c:pt>
                <c:pt idx="10">
                  <c:v>434691</c:v>
                </c:pt>
                <c:pt idx="11">
                  <c:v>519514</c:v>
                </c:pt>
                <c:pt idx="12">
                  <c:v>586281</c:v>
                </c:pt>
                <c:pt idx="13">
                  <c:v>416866</c:v>
                </c:pt>
                <c:pt idx="14">
                  <c:v>492976</c:v>
                </c:pt>
                <c:pt idx="15">
                  <c:v>589722</c:v>
                </c:pt>
                <c:pt idx="16">
                  <c:v>244315</c:v>
                </c:pt>
                <c:pt idx="17">
                  <c:v>71171</c:v>
                </c:pt>
                <c:pt idx="18">
                  <c:v>222449</c:v>
                </c:pt>
                <c:pt idx="19">
                  <c:v>201859</c:v>
                </c:pt>
                <c:pt idx="20">
                  <c:v>640708</c:v>
                </c:pt>
                <c:pt idx="21">
                  <c:v>414017</c:v>
                </c:pt>
                <c:pt idx="22">
                  <c:v>510050</c:v>
                </c:pt>
                <c:pt idx="23">
                  <c:v>610050</c:v>
                </c:pt>
                <c:pt idx="24">
                  <c:v>1099250</c:v>
                </c:pt>
                <c:pt idx="25">
                  <c:v>895140</c:v>
                </c:pt>
                <c:pt idx="26">
                  <c:v>1270337</c:v>
                </c:pt>
                <c:pt idx="27">
                  <c:v>1093019</c:v>
                </c:pt>
                <c:pt idx="28">
                  <c:v>1329055</c:v>
                </c:pt>
                <c:pt idx="29">
                  <c:v>1452787</c:v>
                </c:pt>
                <c:pt idx="30">
                  <c:v>650288</c:v>
                </c:pt>
                <c:pt idx="31">
                  <c:v>104181</c:v>
                </c:pt>
                <c:pt idx="32">
                  <c:v>1649471</c:v>
                </c:pt>
                <c:pt idx="33">
                  <c:v>1441041</c:v>
                </c:pt>
                <c:pt idx="34">
                  <c:v>1630258</c:v>
                </c:pt>
                <c:pt idx="35">
                  <c:v>1291933</c:v>
                </c:pt>
                <c:pt idx="36">
                  <c:v>1201210</c:v>
                </c:pt>
                <c:pt idx="37">
                  <c:v>992684</c:v>
                </c:pt>
                <c:pt idx="38">
                  <c:v>669780</c:v>
                </c:pt>
                <c:pt idx="39">
                  <c:v>1350229</c:v>
                </c:pt>
                <c:pt idx="40">
                  <c:v>1832623</c:v>
                </c:pt>
                <c:pt idx="41">
                  <c:v>2728006</c:v>
                </c:pt>
                <c:pt idx="42">
                  <c:v>3672093</c:v>
                </c:pt>
                <c:pt idx="43">
                  <c:v>3920603</c:v>
                </c:pt>
                <c:pt idx="44">
                  <c:v>3969095</c:v>
                </c:pt>
                <c:pt idx="45">
                  <c:v>5435313</c:v>
                </c:pt>
                <c:pt idx="46">
                  <c:v>5214446</c:v>
                </c:pt>
                <c:pt idx="47">
                  <c:v>4056067</c:v>
                </c:pt>
                <c:pt idx="48">
                  <c:v>4682644</c:v>
                </c:pt>
                <c:pt idx="49">
                  <c:v>3660238</c:v>
                </c:pt>
                <c:pt idx="50">
                  <c:v>1295915</c:v>
                </c:pt>
                <c:pt idx="51">
                  <c:v>2055051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61-DB45-AB76-2A5E8078B143}"/>
            </c:ext>
          </c:extLst>
        </c:ser>
        <c:ser>
          <c:idx val="2"/>
          <c:order val="2"/>
          <c:tx>
            <c:v>Ethiopia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'Export Data'!$B$2:$B$53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'Export Data'!$H$108:$H$159</c:f>
              <c:numCache>
                <c:formatCode>#,##0</c:formatCode>
                <c:ptCount val="52"/>
                <c:pt idx="0">
                  <c:v>56479</c:v>
                </c:pt>
                <c:pt idx="1">
                  <c:v>55000</c:v>
                </c:pt>
                <c:pt idx="2">
                  <c:v>70745</c:v>
                </c:pt>
                <c:pt idx="3">
                  <c:v>127432</c:v>
                </c:pt>
                <c:pt idx="4">
                  <c:v>137998</c:v>
                </c:pt>
                <c:pt idx="5">
                  <c:v>145297</c:v>
                </c:pt>
                <c:pt idx="6">
                  <c:v>118768</c:v>
                </c:pt>
                <c:pt idx="7">
                  <c:v>12521</c:v>
                </c:pt>
                <c:pt idx="8">
                  <c:v>3250</c:v>
                </c:pt>
                <c:pt idx="9">
                  <c:v>25025</c:v>
                </c:pt>
                <c:pt idx="10">
                  <c:v>43443</c:v>
                </c:pt>
                <c:pt idx="11">
                  <c:v>29582</c:v>
                </c:pt>
                <c:pt idx="12">
                  <c:v>57400</c:v>
                </c:pt>
                <c:pt idx="13">
                  <c:v>57618</c:v>
                </c:pt>
                <c:pt idx="14">
                  <c:v>69000</c:v>
                </c:pt>
                <c:pt idx="15">
                  <c:v>143336</c:v>
                </c:pt>
                <c:pt idx="16">
                  <c:v>170500</c:v>
                </c:pt>
                <c:pt idx="17">
                  <c:v>196401</c:v>
                </c:pt>
                <c:pt idx="18">
                  <c:v>228842</c:v>
                </c:pt>
                <c:pt idx="19">
                  <c:v>143869</c:v>
                </c:pt>
                <c:pt idx="20">
                  <c:v>31655</c:v>
                </c:pt>
                <c:pt idx="21">
                  <c:v>21421</c:v>
                </c:pt>
                <c:pt idx="22">
                  <c:v>0</c:v>
                </c:pt>
                <c:pt idx="23">
                  <c:v>14400</c:v>
                </c:pt>
                <c:pt idx="24">
                  <c:v>25518</c:v>
                </c:pt>
                <c:pt idx="25">
                  <c:v>22825</c:v>
                </c:pt>
                <c:pt idx="26">
                  <c:v>4000</c:v>
                </c:pt>
                <c:pt idx="27">
                  <c:v>4800</c:v>
                </c:pt>
                <c:pt idx="28">
                  <c:v>18629</c:v>
                </c:pt>
                <c:pt idx="29">
                  <c:v>32553</c:v>
                </c:pt>
                <c:pt idx="30">
                  <c:v>40446</c:v>
                </c:pt>
                <c:pt idx="31">
                  <c:v>15044</c:v>
                </c:pt>
                <c:pt idx="32">
                  <c:v>1684</c:v>
                </c:pt>
                <c:pt idx="33">
                  <c:v>17003</c:v>
                </c:pt>
                <c:pt idx="34">
                  <c:v>57043</c:v>
                </c:pt>
                <c:pt idx="35">
                  <c:v>159668</c:v>
                </c:pt>
                <c:pt idx="36">
                  <c:v>206283</c:v>
                </c:pt>
                <c:pt idx="37">
                  <c:v>116869</c:v>
                </c:pt>
                <c:pt idx="38">
                  <c:v>169802</c:v>
                </c:pt>
                <c:pt idx="39">
                  <c:v>176302</c:v>
                </c:pt>
                <c:pt idx="40">
                  <c:v>267773</c:v>
                </c:pt>
                <c:pt idx="41">
                  <c:v>596755</c:v>
                </c:pt>
                <c:pt idx="42">
                  <c:v>579808</c:v>
                </c:pt>
                <c:pt idx="43">
                  <c:v>1202182</c:v>
                </c:pt>
                <c:pt idx="44">
                  <c:v>1081619</c:v>
                </c:pt>
                <c:pt idx="45">
                  <c:v>1564019</c:v>
                </c:pt>
                <c:pt idx="46">
                  <c:v>53643</c:v>
                </c:pt>
                <c:pt idx="47">
                  <c:v>70194</c:v>
                </c:pt>
                <c:pt idx="48">
                  <c:v>84703</c:v>
                </c:pt>
                <c:pt idx="49">
                  <c:v>423635</c:v>
                </c:pt>
                <c:pt idx="50">
                  <c:v>226894</c:v>
                </c:pt>
                <c:pt idx="51">
                  <c:v>219107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61-DB45-AB76-2A5E8078B143}"/>
            </c:ext>
          </c:extLst>
        </c:ser>
        <c:ser>
          <c:idx val="0"/>
          <c:order val="3"/>
          <c:tx>
            <c:v>Djibouti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'Export Data'!$B$2:$B$53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'Export Data'!$H$2:$H$53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18000</c:v>
                </c:pt>
                <c:pt idx="10">
                  <c:v>18000</c:v>
                </c:pt>
                <c:pt idx="11">
                  <c:v>24157</c:v>
                </c:pt>
                <c:pt idx="12">
                  <c:v>32978</c:v>
                </c:pt>
                <c:pt idx="13">
                  <c:v>67589</c:v>
                </c:pt>
                <c:pt idx="14">
                  <c:v>37500</c:v>
                </c:pt>
                <c:pt idx="15">
                  <c:v>79077</c:v>
                </c:pt>
                <c:pt idx="16">
                  <c:v>58266</c:v>
                </c:pt>
                <c:pt idx="17">
                  <c:v>68267</c:v>
                </c:pt>
                <c:pt idx="18">
                  <c:v>70165</c:v>
                </c:pt>
                <c:pt idx="19">
                  <c:v>93130</c:v>
                </c:pt>
                <c:pt idx="20">
                  <c:v>78133</c:v>
                </c:pt>
                <c:pt idx="21">
                  <c:v>23814</c:v>
                </c:pt>
                <c:pt idx="22">
                  <c:v>30000</c:v>
                </c:pt>
                <c:pt idx="23">
                  <c:v>20000</c:v>
                </c:pt>
                <c:pt idx="24">
                  <c:v>25000</c:v>
                </c:pt>
                <c:pt idx="25">
                  <c:v>30000</c:v>
                </c:pt>
                <c:pt idx="26">
                  <c:v>20000</c:v>
                </c:pt>
                <c:pt idx="27">
                  <c:v>25000</c:v>
                </c:pt>
                <c:pt idx="28">
                  <c:v>25000</c:v>
                </c:pt>
                <c:pt idx="29">
                  <c:v>20000</c:v>
                </c:pt>
                <c:pt idx="30">
                  <c:v>15000</c:v>
                </c:pt>
                <c:pt idx="31">
                  <c:v>17110</c:v>
                </c:pt>
                <c:pt idx="32">
                  <c:v>40248</c:v>
                </c:pt>
                <c:pt idx="33">
                  <c:v>36749</c:v>
                </c:pt>
                <c:pt idx="34">
                  <c:v>53042</c:v>
                </c:pt>
                <c:pt idx="35">
                  <c:v>38618</c:v>
                </c:pt>
                <c:pt idx="36">
                  <c:v>94946</c:v>
                </c:pt>
                <c:pt idx="37">
                  <c:v>104450</c:v>
                </c:pt>
                <c:pt idx="38">
                  <c:v>114239</c:v>
                </c:pt>
                <c:pt idx="39">
                  <c:v>81200</c:v>
                </c:pt>
                <c:pt idx="40">
                  <c:v>63795</c:v>
                </c:pt>
                <c:pt idx="41">
                  <c:v>88419</c:v>
                </c:pt>
                <c:pt idx="42">
                  <c:v>16078</c:v>
                </c:pt>
                <c:pt idx="43">
                  <c:v>13810</c:v>
                </c:pt>
                <c:pt idx="44">
                  <c:v>376024</c:v>
                </c:pt>
                <c:pt idx="45">
                  <c:v>273301</c:v>
                </c:pt>
                <c:pt idx="46">
                  <c:v>224808</c:v>
                </c:pt>
                <c:pt idx="47">
                  <c:v>407294</c:v>
                </c:pt>
                <c:pt idx="48">
                  <c:v>507185</c:v>
                </c:pt>
                <c:pt idx="49">
                  <c:v>603801</c:v>
                </c:pt>
                <c:pt idx="50">
                  <c:v>205850</c:v>
                </c:pt>
                <c:pt idx="51">
                  <c:v>251461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1-DB45-AB76-2A5E8078B143}"/>
            </c:ext>
          </c:extLst>
        </c:ser>
        <c:ser>
          <c:idx val="1"/>
          <c:order val="4"/>
          <c:tx>
            <c:v>Eritrea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'Export Data'!$B$2:$B$53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'Export Data'!$H$55:$H$106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119</c:v>
                </c:pt>
                <c:pt idx="24">
                  <c:v>3100</c:v>
                </c:pt>
                <c:pt idx="25">
                  <c:v>1600</c:v>
                </c:pt>
                <c:pt idx="26">
                  <c:v>2300</c:v>
                </c:pt>
                <c:pt idx="27">
                  <c:v>1600</c:v>
                </c:pt>
                <c:pt idx="28">
                  <c:v>600</c:v>
                </c:pt>
                <c:pt idx="29">
                  <c:v>1000</c:v>
                </c:pt>
                <c:pt idx="30">
                  <c:v>50</c:v>
                </c:pt>
                <c:pt idx="31">
                  <c:v>0</c:v>
                </c:pt>
                <c:pt idx="32">
                  <c:v>0</c:v>
                </c:pt>
                <c:pt idx="33">
                  <c:v>900</c:v>
                </c:pt>
                <c:pt idx="34">
                  <c:v>4560</c:v>
                </c:pt>
                <c:pt idx="35">
                  <c:v>5818</c:v>
                </c:pt>
                <c:pt idx="36">
                  <c:v>9109</c:v>
                </c:pt>
                <c:pt idx="37">
                  <c:v>871</c:v>
                </c:pt>
                <c:pt idx="38">
                  <c:v>1476</c:v>
                </c:pt>
                <c:pt idx="39">
                  <c:v>5485</c:v>
                </c:pt>
                <c:pt idx="40">
                  <c:v>2500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1500</c:v>
                </c:pt>
                <c:pt idx="45">
                  <c:v>1433</c:v>
                </c:pt>
                <c:pt idx="46">
                  <c:v>1000</c:v>
                </c:pt>
                <c:pt idx="47">
                  <c:v>1000</c:v>
                </c:pt>
                <c:pt idx="48">
                  <c:v>91</c:v>
                </c:pt>
                <c:pt idx="49">
                  <c:v>53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61-DB45-AB76-2A5E8078B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089386944"/>
        <c:axId val="1"/>
      </c:barChart>
      <c:catAx>
        <c:axId val="108938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3869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Gulf States Livestock</a:t>
            </a:r>
            <a:r>
              <a:rPr lang="en-US" baseline="0"/>
              <a:t> (heads) </a:t>
            </a:r>
            <a:r>
              <a:rPr lang="en-US"/>
              <a:t>Imports by Country 1970-2021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source FAOstat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Saudi Arabia</c:v>
          </c:tx>
          <c:spPr>
            <a:effectLst/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strRef>
              <c:f>'Import Data'!$B$2:$B$53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'Import Data'!$H$210:$H$261</c:f>
              <c:numCache>
                <c:formatCode>#,##0</c:formatCode>
                <c:ptCount val="52"/>
                <c:pt idx="0">
                  <c:v>1110075</c:v>
                </c:pt>
                <c:pt idx="1">
                  <c:v>1150178</c:v>
                </c:pt>
                <c:pt idx="2">
                  <c:v>2073210</c:v>
                </c:pt>
                <c:pt idx="3">
                  <c:v>1324705</c:v>
                </c:pt>
                <c:pt idx="4">
                  <c:v>1155799</c:v>
                </c:pt>
                <c:pt idx="5">
                  <c:v>1386573</c:v>
                </c:pt>
                <c:pt idx="6">
                  <c:v>1258692</c:v>
                </c:pt>
                <c:pt idx="7">
                  <c:v>1584055</c:v>
                </c:pt>
                <c:pt idx="8">
                  <c:v>2941941</c:v>
                </c:pt>
                <c:pt idx="9">
                  <c:v>3762003</c:v>
                </c:pt>
                <c:pt idx="10">
                  <c:v>4550208</c:v>
                </c:pt>
                <c:pt idx="11">
                  <c:v>6179192</c:v>
                </c:pt>
                <c:pt idx="12">
                  <c:v>6279062</c:v>
                </c:pt>
                <c:pt idx="13">
                  <c:v>6319721</c:v>
                </c:pt>
                <c:pt idx="14">
                  <c:v>6558917</c:v>
                </c:pt>
                <c:pt idx="15">
                  <c:v>6471092</c:v>
                </c:pt>
                <c:pt idx="16">
                  <c:v>6546379</c:v>
                </c:pt>
                <c:pt idx="17">
                  <c:v>6983034</c:v>
                </c:pt>
                <c:pt idx="18">
                  <c:v>6210157</c:v>
                </c:pt>
                <c:pt idx="19">
                  <c:v>5161282</c:v>
                </c:pt>
                <c:pt idx="20">
                  <c:v>5037618</c:v>
                </c:pt>
                <c:pt idx="21">
                  <c:v>5001002</c:v>
                </c:pt>
                <c:pt idx="22">
                  <c:v>5284629</c:v>
                </c:pt>
                <c:pt idx="23">
                  <c:v>7666734</c:v>
                </c:pt>
                <c:pt idx="24">
                  <c:v>6025000</c:v>
                </c:pt>
                <c:pt idx="25">
                  <c:v>6400765</c:v>
                </c:pt>
                <c:pt idx="26">
                  <c:v>6411271</c:v>
                </c:pt>
                <c:pt idx="27">
                  <c:v>5545794</c:v>
                </c:pt>
                <c:pt idx="28">
                  <c:v>3761563</c:v>
                </c:pt>
                <c:pt idx="29">
                  <c:v>4742308</c:v>
                </c:pt>
                <c:pt idx="30">
                  <c:v>5290698</c:v>
                </c:pt>
                <c:pt idx="31">
                  <c:v>2442189</c:v>
                </c:pt>
                <c:pt idx="32">
                  <c:v>5647795</c:v>
                </c:pt>
                <c:pt idx="33">
                  <c:v>4605171</c:v>
                </c:pt>
                <c:pt idx="34">
                  <c:v>4924223</c:v>
                </c:pt>
                <c:pt idx="35">
                  <c:v>6804295</c:v>
                </c:pt>
                <c:pt idx="36">
                  <c:v>5759468</c:v>
                </c:pt>
                <c:pt idx="37">
                  <c:v>6184723</c:v>
                </c:pt>
                <c:pt idx="38">
                  <c:v>4238690</c:v>
                </c:pt>
                <c:pt idx="39">
                  <c:v>5002991</c:v>
                </c:pt>
                <c:pt idx="40">
                  <c:v>5291632</c:v>
                </c:pt>
                <c:pt idx="41">
                  <c:v>6793860</c:v>
                </c:pt>
                <c:pt idx="42">
                  <c:v>8134165</c:v>
                </c:pt>
                <c:pt idx="43">
                  <c:v>7850950</c:v>
                </c:pt>
                <c:pt idx="44">
                  <c:v>7515313</c:v>
                </c:pt>
                <c:pt idx="45">
                  <c:v>8314286</c:v>
                </c:pt>
                <c:pt idx="46">
                  <c:v>9082950</c:v>
                </c:pt>
                <c:pt idx="47">
                  <c:v>7265336</c:v>
                </c:pt>
                <c:pt idx="48">
                  <c:v>5338389</c:v>
                </c:pt>
                <c:pt idx="49">
                  <c:v>5766133</c:v>
                </c:pt>
                <c:pt idx="50">
                  <c:v>3977411</c:v>
                </c:pt>
                <c:pt idx="51">
                  <c:v>4564598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D3-0146-B384-BCE0CA3A749E}"/>
            </c:ext>
          </c:extLst>
        </c:ser>
        <c:ser>
          <c:idx val="1"/>
          <c:order val="1"/>
          <c:tx>
            <c:v>Kuwait</c:v>
          </c:tx>
          <c:spPr>
            <a:effectLst/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strRef>
              <c:f>'Import Data'!$B$2:$B$53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'Import Data'!$H$54:$H$105</c:f>
              <c:numCache>
                <c:formatCode>#,##0</c:formatCode>
                <c:ptCount val="52"/>
                <c:pt idx="0">
                  <c:v>279324</c:v>
                </c:pt>
                <c:pt idx="1">
                  <c:v>260522</c:v>
                </c:pt>
                <c:pt idx="2">
                  <c:v>438358</c:v>
                </c:pt>
                <c:pt idx="3">
                  <c:v>386296</c:v>
                </c:pt>
                <c:pt idx="4">
                  <c:v>396997</c:v>
                </c:pt>
                <c:pt idx="5">
                  <c:v>422534</c:v>
                </c:pt>
                <c:pt idx="6">
                  <c:v>641217</c:v>
                </c:pt>
                <c:pt idx="7">
                  <c:v>774162</c:v>
                </c:pt>
                <c:pt idx="8">
                  <c:v>1004276</c:v>
                </c:pt>
                <c:pt idx="9">
                  <c:v>1455283</c:v>
                </c:pt>
                <c:pt idx="10">
                  <c:v>1506258</c:v>
                </c:pt>
                <c:pt idx="11">
                  <c:v>1620916</c:v>
                </c:pt>
                <c:pt idx="12">
                  <c:v>2121314</c:v>
                </c:pt>
                <c:pt idx="13">
                  <c:v>2300348</c:v>
                </c:pt>
                <c:pt idx="14">
                  <c:v>2771246</c:v>
                </c:pt>
                <c:pt idx="15">
                  <c:v>2006400</c:v>
                </c:pt>
                <c:pt idx="16">
                  <c:v>2418497</c:v>
                </c:pt>
                <c:pt idx="17">
                  <c:v>2206500</c:v>
                </c:pt>
                <c:pt idx="18">
                  <c:v>2533768</c:v>
                </c:pt>
                <c:pt idx="19">
                  <c:v>2242028</c:v>
                </c:pt>
                <c:pt idx="20">
                  <c:v>1215674</c:v>
                </c:pt>
                <c:pt idx="21">
                  <c:v>809853</c:v>
                </c:pt>
                <c:pt idx="22">
                  <c:v>1960362</c:v>
                </c:pt>
                <c:pt idx="23">
                  <c:v>2155713</c:v>
                </c:pt>
                <c:pt idx="24">
                  <c:v>2532484</c:v>
                </c:pt>
                <c:pt idx="25">
                  <c:v>1947270</c:v>
                </c:pt>
                <c:pt idx="26">
                  <c:v>2231316</c:v>
                </c:pt>
                <c:pt idx="27">
                  <c:v>1893818</c:v>
                </c:pt>
                <c:pt idx="28">
                  <c:v>1886335</c:v>
                </c:pt>
                <c:pt idx="29">
                  <c:v>1860743</c:v>
                </c:pt>
                <c:pt idx="30">
                  <c:v>1777317</c:v>
                </c:pt>
                <c:pt idx="31">
                  <c:v>1634461</c:v>
                </c:pt>
                <c:pt idx="32">
                  <c:v>1940915</c:v>
                </c:pt>
                <c:pt idx="33">
                  <c:v>2165399</c:v>
                </c:pt>
                <c:pt idx="34">
                  <c:v>2248415</c:v>
                </c:pt>
                <c:pt idx="35">
                  <c:v>2544651</c:v>
                </c:pt>
                <c:pt idx="36">
                  <c:v>2218063</c:v>
                </c:pt>
                <c:pt idx="37">
                  <c:v>2017964</c:v>
                </c:pt>
                <c:pt idx="38">
                  <c:v>2183282</c:v>
                </c:pt>
                <c:pt idx="39">
                  <c:v>1714490</c:v>
                </c:pt>
                <c:pt idx="40">
                  <c:v>1906583</c:v>
                </c:pt>
                <c:pt idx="41">
                  <c:v>971316</c:v>
                </c:pt>
                <c:pt idx="42">
                  <c:v>746779</c:v>
                </c:pt>
                <c:pt idx="43">
                  <c:v>1411954</c:v>
                </c:pt>
                <c:pt idx="44">
                  <c:v>1368923</c:v>
                </c:pt>
                <c:pt idx="45">
                  <c:v>1582014</c:v>
                </c:pt>
                <c:pt idx="46">
                  <c:v>1214083</c:v>
                </c:pt>
                <c:pt idx="47">
                  <c:v>1366172</c:v>
                </c:pt>
                <c:pt idx="48">
                  <c:v>1112202</c:v>
                </c:pt>
                <c:pt idx="49">
                  <c:v>1285512</c:v>
                </c:pt>
                <c:pt idx="50">
                  <c:v>1439203</c:v>
                </c:pt>
                <c:pt idx="51">
                  <c:v>1478173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D3-0146-B384-BCE0CA3A749E}"/>
            </c:ext>
          </c:extLst>
        </c:ser>
        <c:ser>
          <c:idx val="5"/>
          <c:order val="2"/>
          <c:tx>
            <c:v>United Arab Emirates</c:v>
          </c:tx>
          <c:spPr>
            <a:effectLst/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strRef>
              <c:f>'Import Data'!$B$2:$B$53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'Import Data'!$H$262:$H$313</c:f>
              <c:numCache>
                <c:formatCode>#,##0</c:formatCode>
                <c:ptCount val="52"/>
                <c:pt idx="0">
                  <c:v>40000</c:v>
                </c:pt>
                <c:pt idx="1">
                  <c:v>45000</c:v>
                </c:pt>
                <c:pt idx="2">
                  <c:v>54000</c:v>
                </c:pt>
                <c:pt idx="3">
                  <c:v>57300</c:v>
                </c:pt>
                <c:pt idx="4">
                  <c:v>72460</c:v>
                </c:pt>
                <c:pt idx="5">
                  <c:v>60150</c:v>
                </c:pt>
                <c:pt idx="6">
                  <c:v>103668</c:v>
                </c:pt>
                <c:pt idx="7">
                  <c:v>138587</c:v>
                </c:pt>
                <c:pt idx="8">
                  <c:v>203980</c:v>
                </c:pt>
                <c:pt idx="9">
                  <c:v>329300</c:v>
                </c:pt>
                <c:pt idx="10">
                  <c:v>458240</c:v>
                </c:pt>
                <c:pt idx="11">
                  <c:v>454085</c:v>
                </c:pt>
                <c:pt idx="12">
                  <c:v>666700</c:v>
                </c:pt>
                <c:pt idx="13">
                  <c:v>634700</c:v>
                </c:pt>
                <c:pt idx="14">
                  <c:v>964920</c:v>
                </c:pt>
                <c:pt idx="15">
                  <c:v>922061</c:v>
                </c:pt>
                <c:pt idx="16">
                  <c:v>938250</c:v>
                </c:pt>
                <c:pt idx="17">
                  <c:v>1158882</c:v>
                </c:pt>
                <c:pt idx="18">
                  <c:v>1227350</c:v>
                </c:pt>
                <c:pt idx="19">
                  <c:v>956000</c:v>
                </c:pt>
                <c:pt idx="20">
                  <c:v>1106526</c:v>
                </c:pt>
                <c:pt idx="21">
                  <c:v>1586000</c:v>
                </c:pt>
                <c:pt idx="22">
                  <c:v>1455600</c:v>
                </c:pt>
                <c:pt idx="23">
                  <c:v>1727000</c:v>
                </c:pt>
                <c:pt idx="24">
                  <c:v>1778000</c:v>
                </c:pt>
                <c:pt idx="25">
                  <c:v>2719038</c:v>
                </c:pt>
                <c:pt idx="26">
                  <c:v>2453747</c:v>
                </c:pt>
                <c:pt idx="27">
                  <c:v>2708006</c:v>
                </c:pt>
                <c:pt idx="28">
                  <c:v>2372875</c:v>
                </c:pt>
                <c:pt idx="29">
                  <c:v>2061900</c:v>
                </c:pt>
                <c:pt idx="30">
                  <c:v>1707450</c:v>
                </c:pt>
                <c:pt idx="31">
                  <c:v>1732620</c:v>
                </c:pt>
                <c:pt idx="32">
                  <c:v>1257477</c:v>
                </c:pt>
                <c:pt idx="33">
                  <c:v>1141399</c:v>
                </c:pt>
                <c:pt idx="34">
                  <c:v>1189543</c:v>
                </c:pt>
                <c:pt idx="35">
                  <c:v>682219</c:v>
                </c:pt>
                <c:pt idx="36">
                  <c:v>1720287</c:v>
                </c:pt>
                <c:pt idx="37">
                  <c:v>1269255</c:v>
                </c:pt>
                <c:pt idx="38">
                  <c:v>1956790</c:v>
                </c:pt>
                <c:pt idx="39">
                  <c:v>1946908</c:v>
                </c:pt>
                <c:pt idx="40">
                  <c:v>1359523</c:v>
                </c:pt>
                <c:pt idx="41">
                  <c:v>1522822</c:v>
                </c:pt>
                <c:pt idx="42">
                  <c:v>1608037</c:v>
                </c:pt>
                <c:pt idx="43">
                  <c:v>502352</c:v>
                </c:pt>
                <c:pt idx="44">
                  <c:v>1643252</c:v>
                </c:pt>
                <c:pt idx="45">
                  <c:v>1723341</c:v>
                </c:pt>
                <c:pt idx="46">
                  <c:v>1651788</c:v>
                </c:pt>
                <c:pt idx="47">
                  <c:v>1814766</c:v>
                </c:pt>
                <c:pt idx="48">
                  <c:v>1270262</c:v>
                </c:pt>
                <c:pt idx="49">
                  <c:v>1269069</c:v>
                </c:pt>
                <c:pt idx="50">
                  <c:v>1500496</c:v>
                </c:pt>
                <c:pt idx="51">
                  <c:v>1021309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D3-0146-B384-BCE0CA3A749E}"/>
            </c:ext>
          </c:extLst>
        </c:ser>
        <c:ser>
          <c:idx val="2"/>
          <c:order val="3"/>
          <c:tx>
            <c:v>Oman</c:v>
          </c:tx>
          <c:spPr>
            <a:effectLst/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strRef>
              <c:f>'Import Data'!$B$2:$B$53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'Import Data'!$H$106:$H$157</c:f>
              <c:numCache>
                <c:formatCode>#,##0</c:formatCode>
                <c:ptCount val="52"/>
                <c:pt idx="0">
                  <c:v>0</c:v>
                </c:pt>
                <c:pt idx="1">
                  <c:v>200</c:v>
                </c:pt>
                <c:pt idx="2">
                  <c:v>415</c:v>
                </c:pt>
                <c:pt idx="3">
                  <c:v>900</c:v>
                </c:pt>
                <c:pt idx="4">
                  <c:v>21000</c:v>
                </c:pt>
                <c:pt idx="5">
                  <c:v>25000</c:v>
                </c:pt>
                <c:pt idx="6">
                  <c:v>30000</c:v>
                </c:pt>
                <c:pt idx="7">
                  <c:v>34000</c:v>
                </c:pt>
                <c:pt idx="8">
                  <c:v>14000</c:v>
                </c:pt>
                <c:pt idx="9">
                  <c:v>38000</c:v>
                </c:pt>
                <c:pt idx="10">
                  <c:v>25500</c:v>
                </c:pt>
                <c:pt idx="11">
                  <c:v>67200</c:v>
                </c:pt>
                <c:pt idx="12">
                  <c:v>125800</c:v>
                </c:pt>
                <c:pt idx="13">
                  <c:v>242062</c:v>
                </c:pt>
                <c:pt idx="14">
                  <c:v>125662</c:v>
                </c:pt>
                <c:pt idx="15">
                  <c:v>167179</c:v>
                </c:pt>
                <c:pt idx="16">
                  <c:v>146727</c:v>
                </c:pt>
                <c:pt idx="17">
                  <c:v>217750</c:v>
                </c:pt>
                <c:pt idx="18">
                  <c:v>281804</c:v>
                </c:pt>
                <c:pt idx="19">
                  <c:v>352668</c:v>
                </c:pt>
                <c:pt idx="20">
                  <c:v>395427</c:v>
                </c:pt>
                <c:pt idx="21">
                  <c:v>504823</c:v>
                </c:pt>
                <c:pt idx="22">
                  <c:v>520330</c:v>
                </c:pt>
                <c:pt idx="23">
                  <c:v>564308</c:v>
                </c:pt>
                <c:pt idx="24">
                  <c:v>727819</c:v>
                </c:pt>
                <c:pt idx="25">
                  <c:v>1323994</c:v>
                </c:pt>
                <c:pt idx="26">
                  <c:v>1158952</c:v>
                </c:pt>
                <c:pt idx="27">
                  <c:v>1368581</c:v>
                </c:pt>
                <c:pt idx="28">
                  <c:v>1417552</c:v>
                </c:pt>
                <c:pt idx="29">
                  <c:v>1329424</c:v>
                </c:pt>
                <c:pt idx="30">
                  <c:v>1250099</c:v>
                </c:pt>
                <c:pt idx="31">
                  <c:v>1574616</c:v>
                </c:pt>
                <c:pt idx="32">
                  <c:v>1248528</c:v>
                </c:pt>
                <c:pt idx="33">
                  <c:v>1188246</c:v>
                </c:pt>
                <c:pt idx="34">
                  <c:v>1300326</c:v>
                </c:pt>
                <c:pt idx="35">
                  <c:v>716037</c:v>
                </c:pt>
                <c:pt idx="36">
                  <c:v>1728295</c:v>
                </c:pt>
                <c:pt idx="37">
                  <c:v>1503328</c:v>
                </c:pt>
                <c:pt idx="38">
                  <c:v>2207355</c:v>
                </c:pt>
                <c:pt idx="39">
                  <c:v>1124862</c:v>
                </c:pt>
                <c:pt idx="40">
                  <c:v>1121277</c:v>
                </c:pt>
                <c:pt idx="41">
                  <c:v>1153412</c:v>
                </c:pt>
                <c:pt idx="42">
                  <c:v>841333</c:v>
                </c:pt>
                <c:pt idx="43">
                  <c:v>1046726</c:v>
                </c:pt>
                <c:pt idx="44">
                  <c:v>1640186</c:v>
                </c:pt>
                <c:pt idx="45">
                  <c:v>975166</c:v>
                </c:pt>
                <c:pt idx="46">
                  <c:v>1222097</c:v>
                </c:pt>
                <c:pt idx="47">
                  <c:v>916524</c:v>
                </c:pt>
                <c:pt idx="48">
                  <c:v>1122195</c:v>
                </c:pt>
                <c:pt idx="49">
                  <c:v>1440000</c:v>
                </c:pt>
                <c:pt idx="50">
                  <c:v>1376550</c:v>
                </c:pt>
                <c:pt idx="51">
                  <c:v>1858853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D3-0146-B384-BCE0CA3A749E}"/>
            </c:ext>
          </c:extLst>
        </c:ser>
        <c:ser>
          <c:idx val="0"/>
          <c:order val="4"/>
          <c:tx>
            <c:v>Bahrain</c:v>
          </c:tx>
          <c:spPr>
            <a:effectLst/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strRef>
              <c:f>'Import Data'!$B$2:$B$53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'Import Data'!$H$2:$H$53</c:f>
              <c:numCache>
                <c:formatCode>_-* #,##0_-;\-* #,##0_-;_-* "-"??_-;_-@_-</c:formatCode>
                <c:ptCount val="52"/>
                <c:pt idx="0">
                  <c:v>1990</c:v>
                </c:pt>
                <c:pt idx="1">
                  <c:v>65830</c:v>
                </c:pt>
                <c:pt idx="2">
                  <c:v>44786</c:v>
                </c:pt>
                <c:pt idx="3">
                  <c:v>43977</c:v>
                </c:pt>
                <c:pt idx="4">
                  <c:v>47150</c:v>
                </c:pt>
                <c:pt idx="5">
                  <c:v>34221</c:v>
                </c:pt>
                <c:pt idx="6">
                  <c:v>53699</c:v>
                </c:pt>
                <c:pt idx="7">
                  <c:v>103500</c:v>
                </c:pt>
                <c:pt idx="8">
                  <c:v>120600</c:v>
                </c:pt>
                <c:pt idx="9">
                  <c:v>152859</c:v>
                </c:pt>
                <c:pt idx="10" formatCode="#,##0">
                  <c:v>176135</c:v>
                </c:pt>
                <c:pt idx="11" formatCode="#,##0">
                  <c:v>183300</c:v>
                </c:pt>
                <c:pt idx="12" formatCode="#,##0">
                  <c:v>248731</c:v>
                </c:pt>
                <c:pt idx="13" formatCode="#,##0">
                  <c:v>293686</c:v>
                </c:pt>
                <c:pt idx="14" formatCode="#,##0">
                  <c:v>311621</c:v>
                </c:pt>
                <c:pt idx="15" formatCode="#,##0">
                  <c:v>305441</c:v>
                </c:pt>
                <c:pt idx="16" formatCode="#,##0">
                  <c:v>261057</c:v>
                </c:pt>
                <c:pt idx="17" formatCode="#,##0">
                  <c:v>195812</c:v>
                </c:pt>
                <c:pt idx="18" formatCode="#,##0">
                  <c:v>318014</c:v>
                </c:pt>
                <c:pt idx="19" formatCode="#,##0">
                  <c:v>317455</c:v>
                </c:pt>
                <c:pt idx="20" formatCode="#,##0">
                  <c:v>376981</c:v>
                </c:pt>
                <c:pt idx="21" formatCode="#,##0">
                  <c:v>279058</c:v>
                </c:pt>
                <c:pt idx="22" formatCode="#,##0">
                  <c:v>351651</c:v>
                </c:pt>
                <c:pt idx="23" formatCode="#,##0">
                  <c:v>369096</c:v>
                </c:pt>
                <c:pt idx="24" formatCode="#,##0">
                  <c:v>479312</c:v>
                </c:pt>
                <c:pt idx="25" formatCode="#,##0">
                  <c:v>566448</c:v>
                </c:pt>
                <c:pt idx="26" formatCode="#,##0">
                  <c:v>359205</c:v>
                </c:pt>
                <c:pt idx="27" formatCode="#,##0">
                  <c:v>339719</c:v>
                </c:pt>
                <c:pt idx="28" formatCode="#,##0">
                  <c:v>367375</c:v>
                </c:pt>
                <c:pt idx="29" formatCode="#,##0">
                  <c:v>510361</c:v>
                </c:pt>
                <c:pt idx="30" formatCode="#,##0">
                  <c:v>360492</c:v>
                </c:pt>
                <c:pt idx="31" formatCode="#,##0">
                  <c:v>435752</c:v>
                </c:pt>
                <c:pt idx="32" formatCode="#,##0">
                  <c:v>464453</c:v>
                </c:pt>
                <c:pt idx="33" formatCode="#,##0">
                  <c:v>421180</c:v>
                </c:pt>
                <c:pt idx="34" formatCode="#,##0">
                  <c:v>371380</c:v>
                </c:pt>
                <c:pt idx="35" formatCode="#,##0">
                  <c:v>606283</c:v>
                </c:pt>
                <c:pt idx="36" formatCode="#,##0">
                  <c:v>333847</c:v>
                </c:pt>
                <c:pt idx="37" formatCode="#,##0">
                  <c:v>577017</c:v>
                </c:pt>
                <c:pt idx="38" formatCode="#,##0">
                  <c:v>724737</c:v>
                </c:pt>
                <c:pt idx="39" formatCode="#,##0">
                  <c:v>736803</c:v>
                </c:pt>
                <c:pt idx="40" formatCode="#,##0">
                  <c:v>923456</c:v>
                </c:pt>
                <c:pt idx="41" formatCode="#,##0">
                  <c:v>735663</c:v>
                </c:pt>
                <c:pt idx="42" formatCode="#,##0">
                  <c:v>438599</c:v>
                </c:pt>
                <c:pt idx="43" formatCode="#,##0">
                  <c:v>235877</c:v>
                </c:pt>
                <c:pt idx="44" formatCode="#,##0">
                  <c:v>366905</c:v>
                </c:pt>
                <c:pt idx="45" formatCode="#,##0">
                  <c:v>448683</c:v>
                </c:pt>
                <c:pt idx="46" formatCode="#,##0">
                  <c:v>119686</c:v>
                </c:pt>
                <c:pt idx="47" formatCode="#,##0">
                  <c:v>101909</c:v>
                </c:pt>
                <c:pt idx="48" formatCode="#,##0">
                  <c:v>167905</c:v>
                </c:pt>
                <c:pt idx="49" formatCode="#,##0">
                  <c:v>90147</c:v>
                </c:pt>
                <c:pt idx="50" formatCode="#,##0">
                  <c:v>122007</c:v>
                </c:pt>
                <c:pt idx="51" formatCode="#,##0">
                  <c:v>76272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D3-0146-B384-BCE0CA3A749E}"/>
            </c:ext>
          </c:extLst>
        </c:ser>
        <c:ser>
          <c:idx val="3"/>
          <c:order val="5"/>
          <c:tx>
            <c:v>Qatar</c:v>
          </c:tx>
          <c:spPr>
            <a:effectLst/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strRef>
              <c:f>'Import Data'!$B$2:$B$53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'Import Data'!$H$158:$H$209</c:f>
              <c:numCache>
                <c:formatCode>#,##0</c:formatCode>
                <c:ptCount val="52"/>
                <c:pt idx="0">
                  <c:v>122300</c:v>
                </c:pt>
                <c:pt idx="1">
                  <c:v>262682</c:v>
                </c:pt>
                <c:pt idx="2">
                  <c:v>98428</c:v>
                </c:pt>
                <c:pt idx="3">
                  <c:v>126802</c:v>
                </c:pt>
                <c:pt idx="4">
                  <c:v>133059</c:v>
                </c:pt>
                <c:pt idx="5">
                  <c:v>209134</c:v>
                </c:pt>
                <c:pt idx="6">
                  <c:v>164575</c:v>
                </c:pt>
                <c:pt idx="7">
                  <c:v>256605</c:v>
                </c:pt>
                <c:pt idx="8">
                  <c:v>330969</c:v>
                </c:pt>
                <c:pt idx="9">
                  <c:v>330137</c:v>
                </c:pt>
                <c:pt idx="10">
                  <c:v>375619</c:v>
                </c:pt>
                <c:pt idx="11">
                  <c:v>400250</c:v>
                </c:pt>
                <c:pt idx="12">
                  <c:v>409894</c:v>
                </c:pt>
                <c:pt idx="13">
                  <c:v>755219</c:v>
                </c:pt>
                <c:pt idx="14">
                  <c:v>589212</c:v>
                </c:pt>
                <c:pt idx="15">
                  <c:v>422562</c:v>
                </c:pt>
                <c:pt idx="16">
                  <c:v>1129988</c:v>
                </c:pt>
                <c:pt idx="17">
                  <c:v>625798</c:v>
                </c:pt>
                <c:pt idx="18">
                  <c:v>796476</c:v>
                </c:pt>
                <c:pt idx="19">
                  <c:v>418810</c:v>
                </c:pt>
                <c:pt idx="20">
                  <c:v>679924</c:v>
                </c:pt>
                <c:pt idx="21">
                  <c:v>835886</c:v>
                </c:pt>
                <c:pt idx="22">
                  <c:v>630946</c:v>
                </c:pt>
                <c:pt idx="23">
                  <c:v>632487</c:v>
                </c:pt>
                <c:pt idx="24">
                  <c:v>715184</c:v>
                </c:pt>
                <c:pt idx="25">
                  <c:v>674561</c:v>
                </c:pt>
                <c:pt idx="26">
                  <c:v>366081</c:v>
                </c:pt>
                <c:pt idx="27">
                  <c:v>628200</c:v>
                </c:pt>
                <c:pt idx="28">
                  <c:v>471053</c:v>
                </c:pt>
                <c:pt idx="29">
                  <c:v>343935</c:v>
                </c:pt>
                <c:pt idx="30">
                  <c:v>525612</c:v>
                </c:pt>
                <c:pt idx="31">
                  <c:v>506328</c:v>
                </c:pt>
                <c:pt idx="32">
                  <c:v>513053</c:v>
                </c:pt>
                <c:pt idx="33">
                  <c:v>450671</c:v>
                </c:pt>
                <c:pt idx="34">
                  <c:v>351037</c:v>
                </c:pt>
                <c:pt idx="35">
                  <c:v>614404</c:v>
                </c:pt>
                <c:pt idx="36">
                  <c:v>579046</c:v>
                </c:pt>
                <c:pt idx="37">
                  <c:v>591124</c:v>
                </c:pt>
                <c:pt idx="38">
                  <c:v>769365</c:v>
                </c:pt>
                <c:pt idx="39">
                  <c:v>760877</c:v>
                </c:pt>
                <c:pt idx="40">
                  <c:v>700020</c:v>
                </c:pt>
                <c:pt idx="41">
                  <c:v>618898</c:v>
                </c:pt>
                <c:pt idx="42">
                  <c:v>720776</c:v>
                </c:pt>
                <c:pt idx="43">
                  <c:v>456656</c:v>
                </c:pt>
                <c:pt idx="44">
                  <c:v>891297</c:v>
                </c:pt>
                <c:pt idx="45">
                  <c:v>467368</c:v>
                </c:pt>
                <c:pt idx="46">
                  <c:v>710445</c:v>
                </c:pt>
                <c:pt idx="47">
                  <c:v>1084558</c:v>
                </c:pt>
                <c:pt idx="48">
                  <c:v>932223</c:v>
                </c:pt>
                <c:pt idx="49">
                  <c:v>974303</c:v>
                </c:pt>
                <c:pt idx="50">
                  <c:v>799119</c:v>
                </c:pt>
                <c:pt idx="51">
                  <c:v>556190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D3-0146-B384-BCE0CA3A7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9240368"/>
        <c:axId val="1"/>
      </c:lineChart>
      <c:catAx>
        <c:axId val="119924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40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Gulf States GDP $ billion (stacked)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4"/>
          <c:order val="0"/>
          <c:tx>
            <c:strRef>
              <c:f>'WDI Data'!$A$13</c:f>
              <c:strCache>
                <c:ptCount val="1"/>
                <c:pt idx="0">
                  <c:v>Saudi Arabia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Data'!$C$13:$BB$13</c:f>
              <c:numCache>
                <c:formatCode>General</c:formatCode>
                <c:ptCount val="52"/>
                <c:pt idx="0">
                  <c:v>5377268848.4444447</c:v>
                </c:pt>
                <c:pt idx="1">
                  <c:v>7184863276.4999561</c:v>
                </c:pt>
                <c:pt idx="2">
                  <c:v>9664067929.6950397</c:v>
                </c:pt>
                <c:pt idx="3">
                  <c:v>14947491056.493822</c:v>
                </c:pt>
                <c:pt idx="4">
                  <c:v>45412971909.859154</c:v>
                </c:pt>
                <c:pt idx="5">
                  <c:v>46773303721.287247</c:v>
                </c:pt>
                <c:pt idx="6">
                  <c:v>64005623869.688385</c:v>
                </c:pt>
                <c:pt idx="7">
                  <c:v>74188363504.581421</c:v>
                </c:pt>
                <c:pt idx="8">
                  <c:v>80265732292.034363</c:v>
                </c:pt>
                <c:pt idx="9">
                  <c:v>111859726428.23138</c:v>
                </c:pt>
                <c:pt idx="10">
                  <c:v>164541658298.01303</c:v>
                </c:pt>
                <c:pt idx="11">
                  <c:v>184291888768.66223</c:v>
                </c:pt>
                <c:pt idx="12">
                  <c:v>153238991867.4523</c:v>
                </c:pt>
                <c:pt idx="13">
                  <c:v>129171602026.04919</c:v>
                </c:pt>
                <c:pt idx="14">
                  <c:v>119624918955.73212</c:v>
                </c:pt>
                <c:pt idx="15">
                  <c:v>103897892810.60188</c:v>
                </c:pt>
                <c:pt idx="16">
                  <c:v>86962013011.072113</c:v>
                </c:pt>
                <c:pt idx="17">
                  <c:v>85695941759.679565</c:v>
                </c:pt>
                <c:pt idx="18">
                  <c:v>88256162069.425903</c:v>
                </c:pt>
                <c:pt idx="19">
                  <c:v>95344352822.429901</c:v>
                </c:pt>
                <c:pt idx="20">
                  <c:v>117630271802.4032</c:v>
                </c:pt>
                <c:pt idx="21">
                  <c:v>132223268491.32176</c:v>
                </c:pt>
                <c:pt idx="22">
                  <c:v>137087876662.21628</c:v>
                </c:pt>
                <c:pt idx="23">
                  <c:v>132967901415.22029</c:v>
                </c:pt>
                <c:pt idx="24">
                  <c:v>135174886488.65154</c:v>
                </c:pt>
                <c:pt idx="25">
                  <c:v>143343036341.78906</c:v>
                </c:pt>
                <c:pt idx="26">
                  <c:v>158662398744.99332</c:v>
                </c:pt>
                <c:pt idx="27">
                  <c:v>165963557409.87982</c:v>
                </c:pt>
                <c:pt idx="28">
                  <c:v>146775498080</c:v>
                </c:pt>
                <c:pt idx="29">
                  <c:v>161716960000</c:v>
                </c:pt>
                <c:pt idx="30">
                  <c:v>189514926213.33334</c:v>
                </c:pt>
                <c:pt idx="31">
                  <c:v>184137469733.33334</c:v>
                </c:pt>
                <c:pt idx="32">
                  <c:v>189605920240</c:v>
                </c:pt>
                <c:pt idx="33">
                  <c:v>215807655253.33334</c:v>
                </c:pt>
                <c:pt idx="34">
                  <c:v>258742263040</c:v>
                </c:pt>
                <c:pt idx="35">
                  <c:v>328459700114.75543</c:v>
                </c:pt>
                <c:pt idx="36">
                  <c:v>376900135727.63684</c:v>
                </c:pt>
                <c:pt idx="37">
                  <c:v>415964583055.37024</c:v>
                </c:pt>
                <c:pt idx="38">
                  <c:v>519796738640</c:v>
                </c:pt>
                <c:pt idx="39">
                  <c:v>429097899280</c:v>
                </c:pt>
                <c:pt idx="40">
                  <c:v>528207332649.53601</c:v>
                </c:pt>
                <c:pt idx="41">
                  <c:v>671238840108.22925</c:v>
                </c:pt>
                <c:pt idx="42">
                  <c:v>735974843348.66406</c:v>
                </c:pt>
                <c:pt idx="43">
                  <c:v>746647127407.61865</c:v>
                </c:pt>
                <c:pt idx="44">
                  <c:v>756350347320.38135</c:v>
                </c:pt>
                <c:pt idx="45">
                  <c:v>654269739552.01868</c:v>
                </c:pt>
                <c:pt idx="46">
                  <c:v>644935682011.47461</c:v>
                </c:pt>
                <c:pt idx="47">
                  <c:v>688586094412.67993</c:v>
                </c:pt>
                <c:pt idx="48">
                  <c:v>816578674529.14124</c:v>
                </c:pt>
                <c:pt idx="49">
                  <c:v>803616264791.02393</c:v>
                </c:pt>
                <c:pt idx="50">
                  <c:v>703367841222.55469</c:v>
                </c:pt>
                <c:pt idx="51">
                  <c:v>833541236569.3147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9B-4637-99DF-204E45ACF348}"/>
            </c:ext>
          </c:extLst>
        </c:ser>
        <c:ser>
          <c:idx val="5"/>
          <c:order val="1"/>
          <c:tx>
            <c:strRef>
              <c:f>'WDI Data'!$A$14</c:f>
              <c:strCache>
                <c:ptCount val="1"/>
                <c:pt idx="0">
                  <c:v>United Arab Emirates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Data'!$C$14:$BB$14</c:f>
              <c:numCache>
                <c:formatCode>General</c:formatCode>
                <c:ptCount val="52"/>
                <c:pt idx="5">
                  <c:v>14720672506.500391</c:v>
                </c:pt>
                <c:pt idx="6">
                  <c:v>19213022691.052593</c:v>
                </c:pt>
                <c:pt idx="7">
                  <c:v>24871775164.604309</c:v>
                </c:pt>
                <c:pt idx="8">
                  <c:v>23775831783.426327</c:v>
                </c:pt>
                <c:pt idx="9">
                  <c:v>31225463217.758209</c:v>
                </c:pt>
                <c:pt idx="10">
                  <c:v>43598748449.047852</c:v>
                </c:pt>
                <c:pt idx="11">
                  <c:v>49333424135.113052</c:v>
                </c:pt>
                <c:pt idx="12">
                  <c:v>46622718605.284668</c:v>
                </c:pt>
                <c:pt idx="13">
                  <c:v>42803323345.137566</c:v>
                </c:pt>
                <c:pt idx="14">
                  <c:v>41807954235.903023</c:v>
                </c:pt>
                <c:pt idx="15">
                  <c:v>40603650231.54454</c:v>
                </c:pt>
                <c:pt idx="16">
                  <c:v>33943612094.797058</c:v>
                </c:pt>
                <c:pt idx="17">
                  <c:v>36384908744.211388</c:v>
                </c:pt>
                <c:pt idx="18">
                  <c:v>36275674203.214386</c:v>
                </c:pt>
                <c:pt idx="19">
                  <c:v>41464995913.919914</c:v>
                </c:pt>
                <c:pt idx="20">
                  <c:v>50701443748.29747</c:v>
                </c:pt>
                <c:pt idx="21">
                  <c:v>51552165622.446205</c:v>
                </c:pt>
                <c:pt idx="22">
                  <c:v>54239171887.769005</c:v>
                </c:pt>
                <c:pt idx="23">
                  <c:v>55625170253.336967</c:v>
                </c:pt>
                <c:pt idx="24">
                  <c:v>59305093979.84201</c:v>
                </c:pt>
                <c:pt idx="25">
                  <c:v>65743666575.864891</c:v>
                </c:pt>
                <c:pt idx="26">
                  <c:v>73571233996.186325</c:v>
                </c:pt>
                <c:pt idx="27">
                  <c:v>78839008444.565521</c:v>
                </c:pt>
                <c:pt idx="28">
                  <c:v>75674336283.185837</c:v>
                </c:pt>
                <c:pt idx="29">
                  <c:v>84445473110.959839</c:v>
                </c:pt>
                <c:pt idx="30">
                  <c:v>104337372362.15112</c:v>
                </c:pt>
                <c:pt idx="31">
                  <c:v>103311640571.81757</c:v>
                </c:pt>
                <c:pt idx="32">
                  <c:v>109816201497.61743</c:v>
                </c:pt>
                <c:pt idx="33">
                  <c:v>124346358066.71205</c:v>
                </c:pt>
                <c:pt idx="34">
                  <c:v>147824370319.94556</c:v>
                </c:pt>
                <c:pt idx="35">
                  <c:v>180617467964.60178</c:v>
                </c:pt>
                <c:pt idx="36">
                  <c:v>222116541865.21445</c:v>
                </c:pt>
                <c:pt idx="37">
                  <c:v>257916133424.09802</c:v>
                </c:pt>
                <c:pt idx="38">
                  <c:v>315474615738.59772</c:v>
                </c:pt>
                <c:pt idx="39">
                  <c:v>253547358747.44727</c:v>
                </c:pt>
                <c:pt idx="40">
                  <c:v>289787452661.67462</c:v>
                </c:pt>
                <c:pt idx="41">
                  <c:v>350666058379.85022</c:v>
                </c:pt>
                <c:pt idx="42">
                  <c:v>384610125384.03271</c:v>
                </c:pt>
                <c:pt idx="43">
                  <c:v>400218529747.59705</c:v>
                </c:pt>
                <c:pt idx="44">
                  <c:v>414105366758.91089</c:v>
                </c:pt>
                <c:pt idx="45">
                  <c:v>370275469560.16608</c:v>
                </c:pt>
                <c:pt idx="46">
                  <c:v>369255326235.7713</c:v>
                </c:pt>
                <c:pt idx="47">
                  <c:v>390516804016.50098</c:v>
                </c:pt>
                <c:pt idx="48">
                  <c:v>427049432149.34515</c:v>
                </c:pt>
                <c:pt idx="49">
                  <c:v>417989721734.4942</c:v>
                </c:pt>
                <c:pt idx="50">
                  <c:v>349473015336.93939</c:v>
                </c:pt>
                <c:pt idx="51">
                  <c:v>415021590683.00616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9B-4637-99DF-204E45ACF348}"/>
            </c:ext>
          </c:extLst>
        </c:ser>
        <c:ser>
          <c:idx val="3"/>
          <c:order val="2"/>
          <c:tx>
            <c:strRef>
              <c:f>'WDI Data'!$A$12</c:f>
              <c:strCache>
                <c:ptCount val="1"/>
                <c:pt idx="0">
                  <c:v>Qatar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Data'!$C$12:$BB$12</c:f>
              <c:numCache>
                <c:formatCode>General</c:formatCode>
                <c:ptCount val="52"/>
                <c:pt idx="0">
                  <c:v>301791301.79130179</c:v>
                </c:pt>
                <c:pt idx="1">
                  <c:v>387700084.24599832</c:v>
                </c:pt>
                <c:pt idx="2">
                  <c:v>510259940.72047424</c:v>
                </c:pt>
                <c:pt idx="3">
                  <c:v>793884368.04043734</c:v>
                </c:pt>
                <c:pt idx="4">
                  <c:v>2401403227.4408469</c:v>
                </c:pt>
                <c:pt idx="5">
                  <c:v>2512784033.3782787</c:v>
                </c:pt>
                <c:pt idx="6">
                  <c:v>3284301332.1895342</c:v>
                </c:pt>
                <c:pt idx="7">
                  <c:v>3617580171.7605457</c:v>
                </c:pt>
                <c:pt idx="8">
                  <c:v>4052000412.7008691</c:v>
                </c:pt>
                <c:pt idx="9">
                  <c:v>5633000318.0240107</c:v>
                </c:pt>
                <c:pt idx="10">
                  <c:v>7829094613.0708227</c:v>
                </c:pt>
                <c:pt idx="11">
                  <c:v>8661263763.7362633</c:v>
                </c:pt>
                <c:pt idx="12">
                  <c:v>7596703214.2857141</c:v>
                </c:pt>
                <c:pt idx="13">
                  <c:v>6467582307.6923075</c:v>
                </c:pt>
                <c:pt idx="14">
                  <c:v>6704395824.1758242</c:v>
                </c:pt>
                <c:pt idx="15">
                  <c:v>6153296456.0439558</c:v>
                </c:pt>
                <c:pt idx="16">
                  <c:v>5053021950.5494499</c:v>
                </c:pt>
                <c:pt idx="17">
                  <c:v>5446428681.3186808</c:v>
                </c:pt>
                <c:pt idx="18">
                  <c:v>6038187032.9670324</c:v>
                </c:pt>
                <c:pt idx="19">
                  <c:v>6487912087.9120874</c:v>
                </c:pt>
                <c:pt idx="20">
                  <c:v>7360439423.0769224</c:v>
                </c:pt>
                <c:pt idx="21">
                  <c:v>6883516483.5164833</c:v>
                </c:pt>
                <c:pt idx="22">
                  <c:v>7646153983.5164833</c:v>
                </c:pt>
                <c:pt idx="23">
                  <c:v>7156593653.8461533</c:v>
                </c:pt>
                <c:pt idx="24">
                  <c:v>7374450769.2307692</c:v>
                </c:pt>
                <c:pt idx="25">
                  <c:v>8137911978.0219774</c:v>
                </c:pt>
                <c:pt idx="26">
                  <c:v>9059340384.6153851</c:v>
                </c:pt>
                <c:pt idx="27">
                  <c:v>11297802115.384615</c:v>
                </c:pt>
                <c:pt idx="28">
                  <c:v>10255495027.472527</c:v>
                </c:pt>
                <c:pt idx="29">
                  <c:v>12393131868.131868</c:v>
                </c:pt>
                <c:pt idx="30">
                  <c:v>17759890109.89011</c:v>
                </c:pt>
                <c:pt idx="31">
                  <c:v>17538461538.461536</c:v>
                </c:pt>
                <c:pt idx="32">
                  <c:v>19363736263.736263</c:v>
                </c:pt>
                <c:pt idx="33">
                  <c:v>23533791208.791206</c:v>
                </c:pt>
                <c:pt idx="34">
                  <c:v>31734065934.065933</c:v>
                </c:pt>
                <c:pt idx="35">
                  <c:v>44530494505.494507</c:v>
                </c:pt>
                <c:pt idx="36">
                  <c:v>60882142857.142853</c:v>
                </c:pt>
                <c:pt idx="37">
                  <c:v>79712087912.087906</c:v>
                </c:pt>
                <c:pt idx="38">
                  <c:v>115270054945.05495</c:v>
                </c:pt>
                <c:pt idx="39">
                  <c:v>97798351648.351639</c:v>
                </c:pt>
                <c:pt idx="40">
                  <c:v>125122306346.15384</c:v>
                </c:pt>
                <c:pt idx="41">
                  <c:v>167775268626.37363</c:v>
                </c:pt>
                <c:pt idx="42">
                  <c:v>186833502362.63736</c:v>
                </c:pt>
                <c:pt idx="43">
                  <c:v>198727642967.03296</c:v>
                </c:pt>
                <c:pt idx="44">
                  <c:v>206224598571.42856</c:v>
                </c:pt>
                <c:pt idx="45">
                  <c:v>161739955576.92307</c:v>
                </c:pt>
                <c:pt idx="46">
                  <c:v>151732181868.13187</c:v>
                </c:pt>
                <c:pt idx="47">
                  <c:v>161099122225.27472</c:v>
                </c:pt>
                <c:pt idx="48">
                  <c:v>183334953818.6813</c:v>
                </c:pt>
                <c:pt idx="49">
                  <c:v>175837550989.01099</c:v>
                </c:pt>
                <c:pt idx="50">
                  <c:v>144411363345.27008</c:v>
                </c:pt>
                <c:pt idx="51">
                  <c:v>179677211793.93848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9B-4637-99DF-204E45ACF348}"/>
            </c:ext>
          </c:extLst>
        </c:ser>
        <c:ser>
          <c:idx val="1"/>
          <c:order val="3"/>
          <c:tx>
            <c:strRef>
              <c:f>'WDI Data'!$A$10</c:f>
              <c:strCache>
                <c:ptCount val="1"/>
                <c:pt idx="0">
                  <c:v>Kuwait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Data'!$C$10:$BB$10</c:f>
              <c:numCache>
                <c:formatCode>General</c:formatCode>
                <c:ptCount val="52"/>
                <c:pt idx="0">
                  <c:v>2873984878.1853824</c:v>
                </c:pt>
                <c:pt idx="1">
                  <c:v>3880370401.5725918</c:v>
                </c:pt>
                <c:pt idx="2">
                  <c:v>4451200972.9401026</c:v>
                </c:pt>
                <c:pt idx="3">
                  <c:v>5408293998.6513824</c:v>
                </c:pt>
                <c:pt idx="4">
                  <c:v>13004774556.616644</c:v>
                </c:pt>
                <c:pt idx="5">
                  <c:v>12024138275.86207</c:v>
                </c:pt>
                <c:pt idx="6">
                  <c:v>13131668946.648428</c:v>
                </c:pt>
                <c:pt idx="7">
                  <c:v>14135729588.276342</c:v>
                </c:pt>
                <c:pt idx="8">
                  <c:v>15500908760.450745</c:v>
                </c:pt>
                <c:pt idx="9">
                  <c:v>24746019536.903042</c:v>
                </c:pt>
                <c:pt idx="10">
                  <c:v>28638550499.445065</c:v>
                </c:pt>
                <c:pt idx="11">
                  <c:v>25056672166.427547</c:v>
                </c:pt>
                <c:pt idx="12">
                  <c:v>21577977770.059048</c:v>
                </c:pt>
                <c:pt idx="13">
                  <c:v>20869434305.317326</c:v>
                </c:pt>
                <c:pt idx="14">
                  <c:v>21697297872.340427</c:v>
                </c:pt>
                <c:pt idx="15">
                  <c:v>21442619680.851063</c:v>
                </c:pt>
                <c:pt idx="16">
                  <c:v>17903681693.048862</c:v>
                </c:pt>
                <c:pt idx="17">
                  <c:v>22365734481.521347</c:v>
                </c:pt>
                <c:pt idx="18">
                  <c:v>20692472759.856628</c:v>
                </c:pt>
                <c:pt idx="19">
                  <c:v>24312117767.188564</c:v>
                </c:pt>
                <c:pt idx="20">
                  <c:v>18427777777.777779</c:v>
                </c:pt>
                <c:pt idx="21">
                  <c:v>11008793176.2223</c:v>
                </c:pt>
                <c:pt idx="22">
                  <c:v>19858555214.723927</c:v>
                </c:pt>
                <c:pt idx="23">
                  <c:v>23941391390.728477</c:v>
                </c:pt>
                <c:pt idx="24">
                  <c:v>24848483838.383839</c:v>
                </c:pt>
                <c:pt idx="25">
                  <c:v>27191353887.399464</c:v>
                </c:pt>
                <c:pt idx="26">
                  <c:v>31493319973.279892</c:v>
                </c:pt>
                <c:pt idx="27">
                  <c:v>30355093966.36993</c:v>
                </c:pt>
                <c:pt idx="28">
                  <c:v>25939960629.921257</c:v>
                </c:pt>
                <c:pt idx="29">
                  <c:v>30123850197.109066</c:v>
                </c:pt>
                <c:pt idx="30">
                  <c:v>37712842242.503258</c:v>
                </c:pt>
                <c:pt idx="31">
                  <c:v>34887512226.931862</c:v>
                </c:pt>
                <c:pt idx="32">
                  <c:v>38137545245.146431</c:v>
                </c:pt>
                <c:pt idx="33">
                  <c:v>47876510067.114098</c:v>
                </c:pt>
                <c:pt idx="34">
                  <c:v>59439090600.610786</c:v>
                </c:pt>
                <c:pt idx="35">
                  <c:v>80798630136.986313</c:v>
                </c:pt>
                <c:pt idx="36">
                  <c:v>101548931771.19228</c:v>
                </c:pt>
                <c:pt idx="37">
                  <c:v>114639690358.90218</c:v>
                </c:pt>
                <c:pt idx="38">
                  <c:v>147395089285.71429</c:v>
                </c:pt>
                <c:pt idx="39">
                  <c:v>105963168867.26894</c:v>
                </c:pt>
                <c:pt idx="40">
                  <c:v>115419399860.43265</c:v>
                </c:pt>
                <c:pt idx="41">
                  <c:v>154068115942.02896</c:v>
                </c:pt>
                <c:pt idx="42">
                  <c:v>174070382279.3855</c:v>
                </c:pt>
                <c:pt idx="43">
                  <c:v>174161142454.16077</c:v>
                </c:pt>
                <c:pt idx="44">
                  <c:v>162631412508.78424</c:v>
                </c:pt>
                <c:pt idx="45">
                  <c:v>114567298105.68295</c:v>
                </c:pt>
                <c:pt idx="46">
                  <c:v>109419728566.69977</c:v>
                </c:pt>
                <c:pt idx="47">
                  <c:v>120707435542.36729</c:v>
                </c:pt>
                <c:pt idx="48">
                  <c:v>138182400493.58508</c:v>
                </c:pt>
                <c:pt idx="49">
                  <c:v>136196760180.97563</c:v>
                </c:pt>
                <c:pt idx="50">
                  <c:v>105960225688.14531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9B-4637-99DF-204E45ACF348}"/>
            </c:ext>
          </c:extLst>
        </c:ser>
        <c:ser>
          <c:idx val="2"/>
          <c:order val="4"/>
          <c:tx>
            <c:strRef>
              <c:f>'WDI Data'!$A$11</c:f>
              <c:strCache>
                <c:ptCount val="1"/>
                <c:pt idx="0">
                  <c:v>Oman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Data'!$C$11:$BB$11</c:f>
              <c:numCache>
                <c:formatCode>General</c:formatCode>
                <c:ptCount val="52"/>
                <c:pt idx="0">
                  <c:v>256299496.04031676</c:v>
                </c:pt>
                <c:pt idx="1">
                  <c:v>301010587.10298359</c:v>
                </c:pt>
                <c:pt idx="2">
                  <c:v>366857738.40541953</c:v>
                </c:pt>
                <c:pt idx="3">
                  <c:v>483033932.13572854</c:v>
                </c:pt>
                <c:pt idx="4">
                  <c:v>1645917776.491025</c:v>
                </c:pt>
                <c:pt idx="5">
                  <c:v>2096699189.3456862</c:v>
                </c:pt>
                <c:pt idx="6">
                  <c:v>2560220034.7423277</c:v>
                </c:pt>
                <c:pt idx="7">
                  <c:v>2741169947.8865085</c:v>
                </c:pt>
                <c:pt idx="8">
                  <c:v>2740301389.6931095</c:v>
                </c:pt>
                <c:pt idx="9">
                  <c:v>3733352634.6265202</c:v>
                </c:pt>
                <c:pt idx="10">
                  <c:v>5981760277.9386225</c:v>
                </c:pt>
                <c:pt idx="11">
                  <c:v>7259120150.550087</c:v>
                </c:pt>
                <c:pt idx="12">
                  <c:v>7554719455.7035322</c:v>
                </c:pt>
                <c:pt idx="13">
                  <c:v>7932541690.7932835</c:v>
                </c:pt>
                <c:pt idx="14">
                  <c:v>8821366531.5576153</c:v>
                </c:pt>
                <c:pt idx="15">
                  <c:v>10005500579.038795</c:v>
                </c:pt>
                <c:pt idx="16">
                  <c:v>7323822251.3089008</c:v>
                </c:pt>
                <c:pt idx="17">
                  <c:v>7811183094.9284782</c:v>
                </c:pt>
                <c:pt idx="18">
                  <c:v>8386215864.759428</c:v>
                </c:pt>
                <c:pt idx="19">
                  <c:v>9372171651.4954491</c:v>
                </c:pt>
                <c:pt idx="20">
                  <c:v>11685045513.654097</c:v>
                </c:pt>
                <c:pt idx="21">
                  <c:v>11341482444.733419</c:v>
                </c:pt>
                <c:pt idx="22">
                  <c:v>12452275682.704811</c:v>
                </c:pt>
                <c:pt idx="23">
                  <c:v>12493107932.379713</c:v>
                </c:pt>
                <c:pt idx="24">
                  <c:v>12918855656.697008</c:v>
                </c:pt>
                <c:pt idx="25">
                  <c:v>13802600780.23407</c:v>
                </c:pt>
                <c:pt idx="26">
                  <c:v>15277763328.998699</c:v>
                </c:pt>
                <c:pt idx="27">
                  <c:v>15837451235.370611</c:v>
                </c:pt>
                <c:pt idx="28">
                  <c:v>13996914694.408321</c:v>
                </c:pt>
                <c:pt idx="29">
                  <c:v>15593456176.853056</c:v>
                </c:pt>
                <c:pt idx="30">
                  <c:v>19507452535.760727</c:v>
                </c:pt>
                <c:pt idx="31">
                  <c:v>19452000520.156048</c:v>
                </c:pt>
                <c:pt idx="32">
                  <c:v>20142756046.814045</c:v>
                </c:pt>
                <c:pt idx="33">
                  <c:v>21633708192.457737</c:v>
                </c:pt>
                <c:pt idx="34">
                  <c:v>24763712873.86216</c:v>
                </c:pt>
                <c:pt idx="35">
                  <c:v>31081991677.50325</c:v>
                </c:pt>
                <c:pt idx="36">
                  <c:v>37215779713.914177</c:v>
                </c:pt>
                <c:pt idx="37">
                  <c:v>42085379453.836151</c:v>
                </c:pt>
                <c:pt idx="38">
                  <c:v>60905452535.760727</c:v>
                </c:pt>
                <c:pt idx="39">
                  <c:v>48388363589.076721</c:v>
                </c:pt>
                <c:pt idx="40">
                  <c:v>64993498049.414825</c:v>
                </c:pt>
                <c:pt idx="41">
                  <c:v>77497529258.777634</c:v>
                </c:pt>
                <c:pt idx="42">
                  <c:v>87408842652.795822</c:v>
                </c:pt>
                <c:pt idx="43">
                  <c:v>89936020806.241867</c:v>
                </c:pt>
                <c:pt idx="44">
                  <c:v>92699089726.918076</c:v>
                </c:pt>
                <c:pt idx="45">
                  <c:v>78710793237.97139</c:v>
                </c:pt>
                <c:pt idx="46">
                  <c:v>75128738621.586472</c:v>
                </c:pt>
                <c:pt idx="47">
                  <c:v>80856697009.102722</c:v>
                </c:pt>
                <c:pt idx="48">
                  <c:v>91505851755.526657</c:v>
                </c:pt>
                <c:pt idx="49">
                  <c:v>88060858257.477234</c:v>
                </c:pt>
                <c:pt idx="50">
                  <c:v>75909397659.297791</c:v>
                </c:pt>
                <c:pt idx="51">
                  <c:v>88191977373.211975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9B-4637-99DF-204E45ACF348}"/>
            </c:ext>
          </c:extLst>
        </c:ser>
        <c:ser>
          <c:idx val="0"/>
          <c:order val="5"/>
          <c:tx>
            <c:strRef>
              <c:f>'WDI Data'!$A$9</c:f>
              <c:strCache>
                <c:ptCount val="1"/>
                <c:pt idx="0">
                  <c:v>Bahrain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Data'!$C$9:$BB$9</c:f>
              <c:numCache>
                <c:formatCode>General</c:formatCode>
                <c:ptCount val="52"/>
                <c:pt idx="10">
                  <c:v>3072698328.46909</c:v>
                </c:pt>
                <c:pt idx="11">
                  <c:v>3467819148.9361701</c:v>
                </c:pt>
                <c:pt idx="12">
                  <c:v>3645744680.8510637</c:v>
                </c:pt>
                <c:pt idx="13">
                  <c:v>3735106382.9787235</c:v>
                </c:pt>
                <c:pt idx="14">
                  <c:v>3905585106.3829789</c:v>
                </c:pt>
                <c:pt idx="15">
                  <c:v>3651861702.1276598</c:v>
                </c:pt>
                <c:pt idx="16">
                  <c:v>3052393617.0212765</c:v>
                </c:pt>
                <c:pt idx="17">
                  <c:v>3392021010.638298</c:v>
                </c:pt>
                <c:pt idx="18">
                  <c:v>3702393617.0212765</c:v>
                </c:pt>
                <c:pt idx="19">
                  <c:v>3863563829.7872338</c:v>
                </c:pt>
                <c:pt idx="20">
                  <c:v>4229787234.0425529</c:v>
                </c:pt>
                <c:pt idx="21">
                  <c:v>4616223404.2553196</c:v>
                </c:pt>
                <c:pt idx="22">
                  <c:v>4751063829.7872343</c:v>
                </c:pt>
                <c:pt idx="23">
                  <c:v>5200265957.4468088</c:v>
                </c:pt>
                <c:pt idx="24">
                  <c:v>5567553457.4468079</c:v>
                </c:pt>
                <c:pt idx="25">
                  <c:v>5849467819.1489363</c:v>
                </c:pt>
                <c:pt idx="26">
                  <c:v>6101861436.1702127</c:v>
                </c:pt>
                <c:pt idx="27">
                  <c:v>6349202393.6170216</c:v>
                </c:pt>
                <c:pt idx="28">
                  <c:v>6183776595.7446804</c:v>
                </c:pt>
                <c:pt idx="29">
                  <c:v>6621010372.3404255</c:v>
                </c:pt>
                <c:pt idx="30">
                  <c:v>9062898936.1702118</c:v>
                </c:pt>
                <c:pt idx="31">
                  <c:v>8976196808.5106392</c:v>
                </c:pt>
                <c:pt idx="32">
                  <c:v>9593510638.2978725</c:v>
                </c:pt>
                <c:pt idx="33">
                  <c:v>11074813829.787233</c:v>
                </c:pt>
                <c:pt idx="34">
                  <c:v>13150159574.468084</c:v>
                </c:pt>
                <c:pt idx="35">
                  <c:v>15968723404.25532</c:v>
                </c:pt>
                <c:pt idx="36">
                  <c:v>18504760638.297871</c:v>
                </c:pt>
                <c:pt idx="37">
                  <c:v>21730000000</c:v>
                </c:pt>
                <c:pt idx="38">
                  <c:v>25710904255.319149</c:v>
                </c:pt>
                <c:pt idx="39">
                  <c:v>22938218085.106384</c:v>
                </c:pt>
                <c:pt idx="40">
                  <c:v>25713271276.595745</c:v>
                </c:pt>
                <c:pt idx="41">
                  <c:v>28776595744.680851</c:v>
                </c:pt>
                <c:pt idx="42">
                  <c:v>30749308510.638298</c:v>
                </c:pt>
                <c:pt idx="43">
                  <c:v>32539468085.106384</c:v>
                </c:pt>
                <c:pt idx="44">
                  <c:v>33387712765.957447</c:v>
                </c:pt>
                <c:pt idx="45">
                  <c:v>31050638297.872341</c:v>
                </c:pt>
                <c:pt idx="46">
                  <c:v>32234973404.255318</c:v>
                </c:pt>
                <c:pt idx="47">
                  <c:v>35473776595.744682</c:v>
                </c:pt>
                <c:pt idx="48">
                  <c:v>37802005319.148933</c:v>
                </c:pt>
                <c:pt idx="49">
                  <c:v>38653318085.106384</c:v>
                </c:pt>
                <c:pt idx="50">
                  <c:v>34723357446.80851</c:v>
                </c:pt>
                <c:pt idx="51">
                  <c:v>38868663031.914894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B-4637-99DF-204E45ACF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8186688"/>
        <c:axId val="1128184608"/>
      </c:lineChart>
      <c:catAx>
        <c:axId val="112818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184608"/>
        <c:crosses val="autoZero"/>
        <c:auto val="1"/>
        <c:lblAlgn val="ctr"/>
        <c:lblOffset val="100"/>
        <c:tickLblSkip val="5"/>
        <c:noMultiLvlLbl val="0"/>
      </c:catAx>
      <c:valAx>
        <c:axId val="112818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186688"/>
        <c:crosses val="autoZero"/>
        <c:crossBetween val="between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Gulf</a:t>
            </a:r>
            <a:r>
              <a:rPr lang="en-US" b="1" baseline="0"/>
              <a:t> livestock imports (millions) and Somalia and Sudan exports 1970-2021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source FAOstat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Gulf States livestock imports heads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'Import Data'!$B$314:$B$365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'Import Data'!$H$314:$H$365</c:f>
              <c:numCache>
                <c:formatCode>#,##0</c:formatCode>
                <c:ptCount val="52"/>
                <c:pt idx="0">
                  <c:v>1553689</c:v>
                </c:pt>
                <c:pt idx="1">
                  <c:v>1784412</c:v>
                </c:pt>
                <c:pt idx="2">
                  <c:v>2709197</c:v>
                </c:pt>
                <c:pt idx="3">
                  <c:v>1939980</c:v>
                </c:pt>
                <c:pt idx="4">
                  <c:v>1826465</c:v>
                </c:pt>
                <c:pt idx="5">
                  <c:v>2137612</c:v>
                </c:pt>
                <c:pt idx="6">
                  <c:v>2251851</c:v>
                </c:pt>
                <c:pt idx="7">
                  <c:v>2890909</c:v>
                </c:pt>
                <c:pt idx="8">
                  <c:v>4615766</c:v>
                </c:pt>
                <c:pt idx="9">
                  <c:v>6067582</c:v>
                </c:pt>
                <c:pt idx="10">
                  <c:v>7091960</c:v>
                </c:pt>
                <c:pt idx="11">
                  <c:v>8904943</c:v>
                </c:pt>
                <c:pt idx="12">
                  <c:v>9851501</c:v>
                </c:pt>
                <c:pt idx="13">
                  <c:v>10545736</c:v>
                </c:pt>
                <c:pt idx="14">
                  <c:v>11321578</c:v>
                </c:pt>
                <c:pt idx="15">
                  <c:v>10294735</c:v>
                </c:pt>
                <c:pt idx="16">
                  <c:v>11440898</c:v>
                </c:pt>
                <c:pt idx="17">
                  <c:v>11387776</c:v>
                </c:pt>
                <c:pt idx="18">
                  <c:v>11367569</c:v>
                </c:pt>
                <c:pt idx="19">
                  <c:v>9448243</c:v>
                </c:pt>
                <c:pt idx="20">
                  <c:v>8812150</c:v>
                </c:pt>
                <c:pt idx="21">
                  <c:v>9016622</c:v>
                </c:pt>
                <c:pt idx="22">
                  <c:v>10203518</c:v>
                </c:pt>
                <c:pt idx="23">
                  <c:v>13115338</c:v>
                </c:pt>
                <c:pt idx="24">
                  <c:v>12257799</c:v>
                </c:pt>
                <c:pt idx="25">
                  <c:v>13632076</c:v>
                </c:pt>
                <c:pt idx="26">
                  <c:v>12980572</c:v>
                </c:pt>
                <c:pt idx="27">
                  <c:v>12484118</c:v>
                </c:pt>
                <c:pt idx="28">
                  <c:v>10276753</c:v>
                </c:pt>
                <c:pt idx="29">
                  <c:v>10848671</c:v>
                </c:pt>
                <c:pt idx="30">
                  <c:v>10911668</c:v>
                </c:pt>
                <c:pt idx="31">
                  <c:v>8325966</c:v>
                </c:pt>
                <c:pt idx="32">
                  <c:v>11072221</c:v>
                </c:pt>
                <c:pt idx="33">
                  <c:v>9972066</c:v>
                </c:pt>
                <c:pt idx="34">
                  <c:v>10384924</c:v>
                </c:pt>
                <c:pt idx="35">
                  <c:v>11967889</c:v>
                </c:pt>
                <c:pt idx="36">
                  <c:v>12339006</c:v>
                </c:pt>
                <c:pt idx="37">
                  <c:v>12143411</c:v>
                </c:pt>
                <c:pt idx="38">
                  <c:v>12080219</c:v>
                </c:pt>
                <c:pt idx="39">
                  <c:v>11286931</c:v>
                </c:pt>
                <c:pt idx="40">
                  <c:v>11302491</c:v>
                </c:pt>
                <c:pt idx="41">
                  <c:v>11795971</c:v>
                </c:pt>
                <c:pt idx="42">
                  <c:v>12489689</c:v>
                </c:pt>
                <c:pt idx="43">
                  <c:v>11504515</c:v>
                </c:pt>
                <c:pt idx="44">
                  <c:v>13425876</c:v>
                </c:pt>
                <c:pt idx="45">
                  <c:v>13510858</c:v>
                </c:pt>
                <c:pt idx="46">
                  <c:v>14001049</c:v>
                </c:pt>
                <c:pt idx="47">
                  <c:v>12549265</c:v>
                </c:pt>
                <c:pt idx="48">
                  <c:v>9943176</c:v>
                </c:pt>
                <c:pt idx="49">
                  <c:v>10825164</c:v>
                </c:pt>
                <c:pt idx="50">
                  <c:v>9214786</c:v>
                </c:pt>
                <c:pt idx="51">
                  <c:v>9555395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C-4720-8B24-BCE7B55AF3AA}"/>
            </c:ext>
          </c:extLst>
        </c:ser>
        <c:ser>
          <c:idx val="2"/>
          <c:order val="1"/>
          <c:tx>
            <c:v>Somalia &amp; Sudan livestock exports heads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'Import Data'!$B$314:$B$365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'Export Data'!$H$320:$H$371</c:f>
              <c:numCache>
                <c:formatCode>#,##0</c:formatCode>
                <c:ptCount val="52"/>
                <c:pt idx="0">
                  <c:v>1466675</c:v>
                </c:pt>
                <c:pt idx="1">
                  <c:v>1446529</c:v>
                </c:pt>
                <c:pt idx="2">
                  <c:v>1889873</c:v>
                </c:pt>
                <c:pt idx="3">
                  <c:v>1644600</c:v>
                </c:pt>
                <c:pt idx="4">
                  <c:v>1584718</c:v>
                </c:pt>
                <c:pt idx="5">
                  <c:v>1689087</c:v>
                </c:pt>
                <c:pt idx="6">
                  <c:v>1015981</c:v>
                </c:pt>
                <c:pt idx="7">
                  <c:v>1264054</c:v>
                </c:pt>
                <c:pt idx="8">
                  <c:v>1827192</c:v>
                </c:pt>
                <c:pt idx="9">
                  <c:v>1672451</c:v>
                </c:pt>
                <c:pt idx="10">
                  <c:v>2320713</c:v>
                </c:pt>
                <c:pt idx="11">
                  <c:v>2137740</c:v>
                </c:pt>
                <c:pt idx="12">
                  <c:v>2207281</c:v>
                </c:pt>
                <c:pt idx="13">
                  <c:v>1594866</c:v>
                </c:pt>
                <c:pt idx="14">
                  <c:v>1180976</c:v>
                </c:pt>
                <c:pt idx="15">
                  <c:v>2076157</c:v>
                </c:pt>
                <c:pt idx="16">
                  <c:v>1473100</c:v>
                </c:pt>
                <c:pt idx="17">
                  <c:v>1202516</c:v>
                </c:pt>
                <c:pt idx="18">
                  <c:v>911449</c:v>
                </c:pt>
                <c:pt idx="19">
                  <c:v>836859</c:v>
                </c:pt>
                <c:pt idx="20">
                  <c:v>1325708</c:v>
                </c:pt>
                <c:pt idx="21">
                  <c:v>929017</c:v>
                </c:pt>
                <c:pt idx="22">
                  <c:v>1930050</c:v>
                </c:pt>
                <c:pt idx="23">
                  <c:v>2470050</c:v>
                </c:pt>
                <c:pt idx="24">
                  <c:v>3035906</c:v>
                </c:pt>
                <c:pt idx="25">
                  <c:v>4134083</c:v>
                </c:pt>
                <c:pt idx="26">
                  <c:v>4302360</c:v>
                </c:pt>
                <c:pt idx="27">
                  <c:v>4551790</c:v>
                </c:pt>
                <c:pt idx="28">
                  <c:v>2962154</c:v>
                </c:pt>
                <c:pt idx="29">
                  <c:v>4315319</c:v>
                </c:pt>
                <c:pt idx="30">
                  <c:v>2941723</c:v>
                </c:pt>
                <c:pt idx="31">
                  <c:v>765400</c:v>
                </c:pt>
                <c:pt idx="32">
                  <c:v>3498432</c:v>
                </c:pt>
                <c:pt idx="33">
                  <c:v>3582469</c:v>
                </c:pt>
                <c:pt idx="34">
                  <c:v>3739598</c:v>
                </c:pt>
                <c:pt idx="35">
                  <c:v>4052583</c:v>
                </c:pt>
                <c:pt idx="36">
                  <c:v>4104593</c:v>
                </c:pt>
                <c:pt idx="37">
                  <c:v>4029816</c:v>
                </c:pt>
                <c:pt idx="38">
                  <c:v>3231797</c:v>
                </c:pt>
                <c:pt idx="39">
                  <c:v>4207041</c:v>
                </c:pt>
                <c:pt idx="40">
                  <c:v>4745612</c:v>
                </c:pt>
                <c:pt idx="41">
                  <c:v>7050369</c:v>
                </c:pt>
                <c:pt idx="42">
                  <c:v>8211255</c:v>
                </c:pt>
                <c:pt idx="43">
                  <c:v>8591289</c:v>
                </c:pt>
                <c:pt idx="44">
                  <c:v>8011390</c:v>
                </c:pt>
                <c:pt idx="45">
                  <c:v>9325368</c:v>
                </c:pt>
                <c:pt idx="46">
                  <c:v>9533928</c:v>
                </c:pt>
                <c:pt idx="47">
                  <c:v>8226335</c:v>
                </c:pt>
                <c:pt idx="48">
                  <c:v>6910013</c:v>
                </c:pt>
                <c:pt idx="49">
                  <c:v>6488976</c:v>
                </c:pt>
                <c:pt idx="50">
                  <c:v>3863251</c:v>
                </c:pt>
                <c:pt idx="51">
                  <c:v>3921254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C-4720-8B24-BCE7B55AF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390208"/>
        <c:axId val="678321776"/>
      </c:lineChart>
      <c:catAx>
        <c:axId val="67839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321776"/>
        <c:crosses val="autoZero"/>
        <c:auto val="1"/>
        <c:lblAlgn val="ctr"/>
        <c:lblOffset val="100"/>
        <c:tickLblSkip val="5"/>
        <c:noMultiLvlLbl val="0"/>
      </c:catAx>
      <c:valAx>
        <c:axId val="67832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390208"/>
        <c:crossesAt val="1"/>
        <c:crossBetween val="between"/>
        <c:dispUnits>
          <c:builtInUnit val="millions"/>
        </c:dispUnits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Gulf</a:t>
            </a:r>
            <a:r>
              <a:rPr lang="en-GB" baseline="0"/>
              <a:t> states - population in cities over 1 million (stacked)</a:t>
            </a:r>
          </a:p>
          <a:p>
            <a:pPr>
              <a:defRPr/>
            </a:pPr>
            <a:r>
              <a:rPr lang="en-GB" baseline="0"/>
              <a:t>source World Development Indicators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4"/>
          <c:order val="0"/>
          <c:tx>
            <c:strRef>
              <c:f>'WDI Data'!$A$27</c:f>
              <c:strCache>
                <c:ptCount val="1"/>
                <c:pt idx="0">
                  <c:v>Saudi Arabia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Data'!$C$27:$BB$27</c:f>
              <c:numCache>
                <c:formatCode>General</c:formatCode>
                <c:ptCount val="52"/>
                <c:pt idx="0">
                  <c:v>1240098</c:v>
                </c:pt>
                <c:pt idx="1">
                  <c:v>1375577</c:v>
                </c:pt>
                <c:pt idx="2">
                  <c:v>1526553</c:v>
                </c:pt>
                <c:pt idx="3">
                  <c:v>1694133</c:v>
                </c:pt>
                <c:pt idx="4">
                  <c:v>1880944</c:v>
                </c:pt>
                <c:pt idx="5">
                  <c:v>2031386</c:v>
                </c:pt>
                <c:pt idx="6">
                  <c:v>2179032</c:v>
                </c:pt>
                <c:pt idx="7">
                  <c:v>2337161</c:v>
                </c:pt>
                <c:pt idx="8">
                  <c:v>2507220</c:v>
                </c:pt>
                <c:pt idx="9">
                  <c:v>2689884</c:v>
                </c:pt>
                <c:pt idx="10">
                  <c:v>2886378</c:v>
                </c:pt>
                <c:pt idx="11">
                  <c:v>3096885</c:v>
                </c:pt>
                <c:pt idx="12">
                  <c:v>3323345</c:v>
                </c:pt>
                <c:pt idx="13">
                  <c:v>3566659</c:v>
                </c:pt>
                <c:pt idx="14">
                  <c:v>3828473</c:v>
                </c:pt>
                <c:pt idx="15">
                  <c:v>4109038.9999999995</c:v>
                </c:pt>
                <c:pt idx="16">
                  <c:v>4410951</c:v>
                </c:pt>
                <c:pt idx="17">
                  <c:v>4735425</c:v>
                </c:pt>
                <c:pt idx="18">
                  <c:v>5084671</c:v>
                </c:pt>
                <c:pt idx="19">
                  <c:v>5459032</c:v>
                </c:pt>
                <c:pt idx="20">
                  <c:v>5861986</c:v>
                </c:pt>
                <c:pt idx="21">
                  <c:v>6295171</c:v>
                </c:pt>
                <c:pt idx="22">
                  <c:v>6761550</c:v>
                </c:pt>
                <c:pt idx="23">
                  <c:v>7036293</c:v>
                </c:pt>
                <c:pt idx="24">
                  <c:v>7249834</c:v>
                </c:pt>
                <c:pt idx="25">
                  <c:v>7469970</c:v>
                </c:pt>
                <c:pt idx="26">
                  <c:v>7697225</c:v>
                </c:pt>
                <c:pt idx="27">
                  <c:v>7930858</c:v>
                </c:pt>
                <c:pt idx="28">
                  <c:v>8172046</c:v>
                </c:pt>
                <c:pt idx="29">
                  <c:v>8420694</c:v>
                </c:pt>
                <c:pt idx="30">
                  <c:v>8677397</c:v>
                </c:pt>
                <c:pt idx="31">
                  <c:v>8941321</c:v>
                </c:pt>
                <c:pt idx="32">
                  <c:v>9213793</c:v>
                </c:pt>
                <c:pt idx="33">
                  <c:v>9494713</c:v>
                </c:pt>
                <c:pt idx="34">
                  <c:v>9784748</c:v>
                </c:pt>
                <c:pt idx="35">
                  <c:v>10178764</c:v>
                </c:pt>
                <c:pt idx="36">
                  <c:v>10616148</c:v>
                </c:pt>
                <c:pt idx="37">
                  <c:v>11072976</c:v>
                </c:pt>
                <c:pt idx="38">
                  <c:v>11445749</c:v>
                </c:pt>
                <c:pt idx="39">
                  <c:v>11830036</c:v>
                </c:pt>
                <c:pt idx="40">
                  <c:v>12227827</c:v>
                </c:pt>
                <c:pt idx="41">
                  <c:v>12639040</c:v>
                </c:pt>
                <c:pt idx="42">
                  <c:v>13064127</c:v>
                </c:pt>
                <c:pt idx="43">
                  <c:v>13503559</c:v>
                </c:pt>
                <c:pt idx="44">
                  <c:v>13957824</c:v>
                </c:pt>
                <c:pt idx="45">
                  <c:v>14427421</c:v>
                </c:pt>
                <c:pt idx="46">
                  <c:v>14912871</c:v>
                </c:pt>
                <c:pt idx="47">
                  <c:v>15414711</c:v>
                </c:pt>
                <c:pt idx="48">
                  <c:v>15933494</c:v>
                </c:pt>
                <c:pt idx="49">
                  <c:v>16282472</c:v>
                </c:pt>
                <c:pt idx="50">
                  <c:v>16625034</c:v>
                </c:pt>
                <c:pt idx="51">
                  <c:v>16959711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D3-45CA-8744-B69817F85113}"/>
            </c:ext>
          </c:extLst>
        </c:ser>
        <c:ser>
          <c:idx val="5"/>
          <c:order val="1"/>
          <c:tx>
            <c:strRef>
              <c:f>'WDI Data'!$A$28</c:f>
              <c:strCache>
                <c:ptCount val="1"/>
                <c:pt idx="0">
                  <c:v>United Arab Emirates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Data'!$C$28:$BB$28</c:f>
              <c:numCache>
                <c:formatCode>General</c:formatCode>
                <c:ptCount val="52"/>
                <c:pt idx="0">
                  <c:v>163310</c:v>
                </c:pt>
                <c:pt idx="1">
                  <c:v>188970</c:v>
                </c:pt>
                <c:pt idx="2">
                  <c:v>218765</c:v>
                </c:pt>
                <c:pt idx="3">
                  <c:v>253227</c:v>
                </c:pt>
                <c:pt idx="4">
                  <c:v>293258</c:v>
                </c:pt>
                <c:pt idx="5">
                  <c:v>339713</c:v>
                </c:pt>
                <c:pt idx="6">
                  <c:v>386053</c:v>
                </c:pt>
                <c:pt idx="7">
                  <c:v>430379</c:v>
                </c:pt>
                <c:pt idx="8">
                  <c:v>480348</c:v>
                </c:pt>
                <c:pt idx="9">
                  <c:v>536655</c:v>
                </c:pt>
                <c:pt idx="10">
                  <c:v>600258</c:v>
                </c:pt>
                <c:pt idx="11">
                  <c:v>649068</c:v>
                </c:pt>
                <c:pt idx="12">
                  <c:v>682078</c:v>
                </c:pt>
                <c:pt idx="13">
                  <c:v>716927</c:v>
                </c:pt>
                <c:pt idx="14">
                  <c:v>753780</c:v>
                </c:pt>
                <c:pt idx="15">
                  <c:v>792594</c:v>
                </c:pt>
                <c:pt idx="16">
                  <c:v>834671</c:v>
                </c:pt>
                <c:pt idx="17">
                  <c:v>880083</c:v>
                </c:pt>
                <c:pt idx="18">
                  <c:v>928205</c:v>
                </c:pt>
                <c:pt idx="19">
                  <c:v>978995</c:v>
                </c:pt>
                <c:pt idx="20">
                  <c:v>1032825</c:v>
                </c:pt>
                <c:pt idx="21">
                  <c:v>1089813</c:v>
                </c:pt>
                <c:pt idx="22">
                  <c:v>1150234</c:v>
                </c:pt>
                <c:pt idx="23">
                  <c:v>1214038</c:v>
                </c:pt>
                <c:pt idx="24">
                  <c:v>1281699</c:v>
                </c:pt>
                <c:pt idx="25">
                  <c:v>1353365</c:v>
                </c:pt>
                <c:pt idx="26">
                  <c:v>1437696</c:v>
                </c:pt>
                <c:pt idx="27">
                  <c:v>1534805</c:v>
                </c:pt>
                <c:pt idx="28">
                  <c:v>1638771</c:v>
                </c:pt>
                <c:pt idx="29">
                  <c:v>1749940</c:v>
                </c:pt>
                <c:pt idx="30">
                  <c:v>1868989</c:v>
                </c:pt>
                <c:pt idx="31">
                  <c:v>1995957</c:v>
                </c:pt>
                <c:pt idx="32">
                  <c:v>2131938</c:v>
                </c:pt>
                <c:pt idx="33">
                  <c:v>2277389</c:v>
                </c:pt>
                <c:pt idx="34">
                  <c:v>2433205</c:v>
                </c:pt>
                <c:pt idx="35">
                  <c:v>2599442</c:v>
                </c:pt>
                <c:pt idx="36">
                  <c:v>2783471</c:v>
                </c:pt>
                <c:pt idx="37">
                  <c:v>2985683</c:v>
                </c:pt>
                <c:pt idx="38">
                  <c:v>3203222</c:v>
                </c:pt>
                <c:pt idx="39">
                  <c:v>3436292</c:v>
                </c:pt>
                <c:pt idx="40">
                  <c:v>3687047</c:v>
                </c:pt>
                <c:pt idx="41">
                  <c:v>3898904</c:v>
                </c:pt>
                <c:pt idx="42">
                  <c:v>4123528.0000000005</c:v>
                </c:pt>
                <c:pt idx="43">
                  <c:v>4360719</c:v>
                </c:pt>
                <c:pt idx="44">
                  <c:v>4612224</c:v>
                </c:pt>
                <c:pt idx="45">
                  <c:v>4878572</c:v>
                </c:pt>
                <c:pt idx="46">
                  <c:v>5160660</c:v>
                </c:pt>
                <c:pt idx="47">
                  <c:v>5459439</c:v>
                </c:pt>
                <c:pt idx="48">
                  <c:v>5775924</c:v>
                </c:pt>
                <c:pt idx="49">
                  <c:v>5914068</c:v>
                </c:pt>
                <c:pt idx="50">
                  <c:v>6045809</c:v>
                </c:pt>
                <c:pt idx="51">
                  <c:v>6169943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D3-45CA-8744-B69817F85113}"/>
            </c:ext>
          </c:extLst>
        </c:ser>
        <c:ser>
          <c:idx val="0"/>
          <c:order val="2"/>
          <c:tx>
            <c:strRef>
              <c:f>'WDI Data'!$A$24</c:f>
              <c:strCache>
                <c:ptCount val="1"/>
                <c:pt idx="0">
                  <c:v>Kuwait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Data'!$C$24:$BB$24</c:f>
              <c:numCache>
                <c:formatCode>General</c:formatCode>
                <c:ptCount val="52"/>
                <c:pt idx="0">
                  <c:v>552500</c:v>
                </c:pt>
                <c:pt idx="1">
                  <c:v>577095</c:v>
                </c:pt>
                <c:pt idx="2">
                  <c:v>602821</c:v>
                </c:pt>
                <c:pt idx="3">
                  <c:v>629618</c:v>
                </c:pt>
                <c:pt idx="4">
                  <c:v>657646</c:v>
                </c:pt>
                <c:pt idx="5">
                  <c:v>688044</c:v>
                </c:pt>
                <c:pt idx="6">
                  <c:v>724777</c:v>
                </c:pt>
                <c:pt idx="7">
                  <c:v>763361</c:v>
                </c:pt>
                <c:pt idx="8">
                  <c:v>804058</c:v>
                </c:pt>
                <c:pt idx="9">
                  <c:v>846924</c:v>
                </c:pt>
                <c:pt idx="10">
                  <c:v>891193</c:v>
                </c:pt>
                <c:pt idx="11">
                  <c:v>933218</c:v>
                </c:pt>
                <c:pt idx="12">
                  <c:v>977286</c:v>
                </c:pt>
                <c:pt idx="13">
                  <c:v>1023436</c:v>
                </c:pt>
                <c:pt idx="14">
                  <c:v>1071833</c:v>
                </c:pt>
                <c:pt idx="15">
                  <c:v>1121716</c:v>
                </c:pt>
                <c:pt idx="16">
                  <c:v>1171185</c:v>
                </c:pt>
                <c:pt idx="17">
                  <c:v>1222836</c:v>
                </c:pt>
                <c:pt idx="18">
                  <c:v>1276841</c:v>
                </c:pt>
                <c:pt idx="19">
                  <c:v>1333072</c:v>
                </c:pt>
                <c:pt idx="20">
                  <c:v>1391862</c:v>
                </c:pt>
                <c:pt idx="21">
                  <c:v>1384106</c:v>
                </c:pt>
                <c:pt idx="22">
                  <c:v>1298153</c:v>
                </c:pt>
                <c:pt idx="23">
                  <c:v>1217753</c:v>
                </c:pt>
                <c:pt idx="24">
                  <c:v>1142231</c:v>
                </c:pt>
                <c:pt idx="25">
                  <c:v>1095316</c:v>
                </c:pt>
                <c:pt idx="26">
                  <c:v>1133560</c:v>
                </c:pt>
                <c:pt idx="27">
                  <c:v>1173028</c:v>
                </c:pt>
                <c:pt idx="28">
                  <c:v>1213927</c:v>
                </c:pt>
                <c:pt idx="29">
                  <c:v>1256253</c:v>
                </c:pt>
                <c:pt idx="30">
                  <c:v>1300115</c:v>
                </c:pt>
                <c:pt idx="31">
                  <c:v>1345383</c:v>
                </c:pt>
                <c:pt idx="32">
                  <c:v>1392292</c:v>
                </c:pt>
                <c:pt idx="33">
                  <c:v>1440836</c:v>
                </c:pt>
                <c:pt idx="34">
                  <c:v>1491144</c:v>
                </c:pt>
                <c:pt idx="35">
                  <c:v>1547977</c:v>
                </c:pt>
                <c:pt idx="36">
                  <c:v>1628355</c:v>
                </c:pt>
                <c:pt idx="37">
                  <c:v>1712907</c:v>
                </c:pt>
                <c:pt idx="38">
                  <c:v>1801975</c:v>
                </c:pt>
                <c:pt idx="39">
                  <c:v>1895410</c:v>
                </c:pt>
                <c:pt idx="40">
                  <c:v>1993829</c:v>
                </c:pt>
                <c:pt idx="41">
                  <c:v>2097358</c:v>
                </c:pt>
                <c:pt idx="42">
                  <c:v>2206263</c:v>
                </c:pt>
                <c:pt idx="43">
                  <c:v>2320822</c:v>
                </c:pt>
                <c:pt idx="44">
                  <c:v>2441330</c:v>
                </c:pt>
                <c:pt idx="45">
                  <c:v>2568096</c:v>
                </c:pt>
                <c:pt idx="46">
                  <c:v>2701443</c:v>
                </c:pt>
                <c:pt idx="47">
                  <c:v>2841715</c:v>
                </c:pt>
                <c:pt idx="48">
                  <c:v>2989270</c:v>
                </c:pt>
                <c:pt idx="49">
                  <c:v>3052493</c:v>
                </c:pt>
                <c:pt idx="50">
                  <c:v>3114553</c:v>
                </c:pt>
                <c:pt idx="51">
                  <c:v>3177315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D3-45CA-8744-B69817F85113}"/>
            </c:ext>
          </c:extLst>
        </c:ser>
        <c:ser>
          <c:idx val="1"/>
          <c:order val="3"/>
          <c:tx>
            <c:strRef>
              <c:f>'WDI Data'!$A$25</c:f>
              <c:strCache>
                <c:ptCount val="1"/>
                <c:pt idx="0">
                  <c:v>Oman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Data'!$C$25:$BB$25</c:f>
              <c:numCache>
                <c:formatCode>General</c:formatCode>
                <c:ptCount val="52"/>
                <c:pt idx="0">
                  <c:v>40648</c:v>
                </c:pt>
                <c:pt idx="1">
                  <c:v>45288</c:v>
                </c:pt>
                <c:pt idx="2">
                  <c:v>50465</c:v>
                </c:pt>
                <c:pt idx="3">
                  <c:v>56218</c:v>
                </c:pt>
                <c:pt idx="4">
                  <c:v>62636</c:v>
                </c:pt>
                <c:pt idx="5">
                  <c:v>69786</c:v>
                </c:pt>
                <c:pt idx="6">
                  <c:v>77765</c:v>
                </c:pt>
                <c:pt idx="7">
                  <c:v>86629</c:v>
                </c:pt>
                <c:pt idx="8">
                  <c:v>96519</c:v>
                </c:pt>
                <c:pt idx="9">
                  <c:v>107537</c:v>
                </c:pt>
                <c:pt idx="10">
                  <c:v>119832</c:v>
                </c:pt>
                <c:pt idx="11">
                  <c:v>133492</c:v>
                </c:pt>
                <c:pt idx="12">
                  <c:v>148731</c:v>
                </c:pt>
                <c:pt idx="13">
                  <c:v>165710</c:v>
                </c:pt>
                <c:pt idx="14">
                  <c:v>184655</c:v>
                </c:pt>
                <c:pt idx="15">
                  <c:v>205704</c:v>
                </c:pt>
                <c:pt idx="16">
                  <c:v>229187</c:v>
                </c:pt>
                <c:pt idx="17">
                  <c:v>255351</c:v>
                </c:pt>
                <c:pt idx="18">
                  <c:v>284544</c:v>
                </c:pt>
                <c:pt idx="19">
                  <c:v>316980</c:v>
                </c:pt>
                <c:pt idx="20">
                  <c:v>353166</c:v>
                </c:pt>
                <c:pt idx="21">
                  <c:v>393483</c:v>
                </c:pt>
                <c:pt idx="22">
                  <c:v>438468</c:v>
                </c:pt>
                <c:pt idx="23">
                  <c:v>488451</c:v>
                </c:pt>
                <c:pt idx="24">
                  <c:v>515539</c:v>
                </c:pt>
                <c:pt idx="25">
                  <c:v>523284</c:v>
                </c:pt>
                <c:pt idx="26">
                  <c:v>531156</c:v>
                </c:pt>
                <c:pt idx="27">
                  <c:v>539125</c:v>
                </c:pt>
                <c:pt idx="28">
                  <c:v>547224</c:v>
                </c:pt>
                <c:pt idx="29">
                  <c:v>555445</c:v>
                </c:pt>
                <c:pt idx="30">
                  <c:v>563802</c:v>
                </c:pt>
                <c:pt idx="31">
                  <c:v>572260</c:v>
                </c:pt>
                <c:pt idx="32">
                  <c:v>580857</c:v>
                </c:pt>
                <c:pt idx="33">
                  <c:v>589584</c:v>
                </c:pt>
                <c:pt idx="34">
                  <c:v>603489</c:v>
                </c:pt>
                <c:pt idx="35">
                  <c:v>621669</c:v>
                </c:pt>
                <c:pt idx="36">
                  <c:v>640423</c:v>
                </c:pt>
                <c:pt idx="37">
                  <c:v>659743</c:v>
                </c:pt>
                <c:pt idx="38">
                  <c:v>679674</c:v>
                </c:pt>
                <c:pt idx="39">
                  <c:v>700149</c:v>
                </c:pt>
                <c:pt idx="40">
                  <c:v>721270</c:v>
                </c:pt>
                <c:pt idx="41">
                  <c:v>774615</c:v>
                </c:pt>
                <c:pt idx="42">
                  <c:v>860772</c:v>
                </c:pt>
                <c:pt idx="43">
                  <c:v>956235</c:v>
                </c:pt>
                <c:pt idx="44">
                  <c:v>1062439</c:v>
                </c:pt>
                <c:pt idx="45">
                  <c:v>1180439</c:v>
                </c:pt>
                <c:pt idx="46">
                  <c:v>1311734</c:v>
                </c:pt>
                <c:pt idx="47">
                  <c:v>1377500</c:v>
                </c:pt>
                <c:pt idx="48">
                  <c:v>1446563</c:v>
                </c:pt>
                <c:pt idx="49">
                  <c:v>1501635</c:v>
                </c:pt>
                <c:pt idx="50">
                  <c:v>1549729</c:v>
                </c:pt>
                <c:pt idx="51">
                  <c:v>1589865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BD3-45CA-8744-B69817F85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5408192"/>
        <c:axId val="1285404864"/>
      </c:lineChart>
      <c:catAx>
        <c:axId val="128540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404864"/>
        <c:crosses val="autoZero"/>
        <c:auto val="1"/>
        <c:lblAlgn val="ctr"/>
        <c:lblOffset val="100"/>
        <c:tickLblSkip val="5"/>
        <c:noMultiLvlLbl val="0"/>
      </c:catAx>
      <c:valAx>
        <c:axId val="128540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40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Gulf States population (stacked) 1970-2021</a:t>
            </a:r>
          </a:p>
          <a:p>
            <a:pPr>
              <a:defRPr/>
            </a:pPr>
            <a:r>
              <a:rPr lang="en-GB"/>
              <a:t>source</a:t>
            </a:r>
            <a:r>
              <a:rPr lang="en-GB" baseline="0"/>
              <a:t> World Development Indicators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4"/>
          <c:order val="0"/>
          <c:tx>
            <c:strRef>
              <c:f>'WDI Data'!$A$34</c:f>
              <c:strCache>
                <c:ptCount val="1"/>
                <c:pt idx="0">
                  <c:v>Saudi Arabia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Data'!$C$34:$BB$34</c:f>
              <c:numCache>
                <c:formatCode>General</c:formatCode>
                <c:ptCount val="52"/>
                <c:pt idx="0">
                  <c:v>6106191</c:v>
                </c:pt>
                <c:pt idx="1">
                  <c:v>6396658</c:v>
                </c:pt>
                <c:pt idx="2">
                  <c:v>6724260</c:v>
                </c:pt>
                <c:pt idx="3">
                  <c:v>7088758</c:v>
                </c:pt>
                <c:pt idx="4">
                  <c:v>7483506</c:v>
                </c:pt>
                <c:pt idx="5">
                  <c:v>7897544</c:v>
                </c:pt>
                <c:pt idx="6">
                  <c:v>8319556</c:v>
                </c:pt>
                <c:pt idx="7">
                  <c:v>8755219</c:v>
                </c:pt>
                <c:pt idx="8">
                  <c:v>9210564</c:v>
                </c:pt>
                <c:pt idx="9">
                  <c:v>9682002</c:v>
                </c:pt>
                <c:pt idx="10">
                  <c:v>10171710</c:v>
                </c:pt>
                <c:pt idx="11">
                  <c:v>10678211</c:v>
                </c:pt>
                <c:pt idx="12">
                  <c:v>11201154</c:v>
                </c:pt>
                <c:pt idx="13">
                  <c:v>11746020</c:v>
                </c:pt>
                <c:pt idx="14">
                  <c:v>12310361</c:v>
                </c:pt>
                <c:pt idx="15">
                  <c:v>12890245</c:v>
                </c:pt>
                <c:pt idx="16">
                  <c:v>13483349</c:v>
                </c:pt>
                <c:pt idx="17">
                  <c:v>14089798</c:v>
                </c:pt>
                <c:pt idx="18">
                  <c:v>14713715</c:v>
                </c:pt>
                <c:pt idx="19">
                  <c:v>15353227</c:v>
                </c:pt>
                <c:pt idx="20">
                  <c:v>16004763</c:v>
                </c:pt>
                <c:pt idx="21">
                  <c:v>16654276</c:v>
                </c:pt>
                <c:pt idx="22">
                  <c:v>17281350</c:v>
                </c:pt>
                <c:pt idx="23">
                  <c:v>17846461</c:v>
                </c:pt>
                <c:pt idx="24">
                  <c:v>18367528</c:v>
                </c:pt>
                <c:pt idx="25">
                  <c:v>18888857</c:v>
                </c:pt>
                <c:pt idx="26">
                  <c:v>19410280</c:v>
                </c:pt>
                <c:pt idx="27">
                  <c:v>19938377</c:v>
                </c:pt>
                <c:pt idx="28">
                  <c:v>20472580</c:v>
                </c:pt>
                <c:pt idx="29">
                  <c:v>21009660</c:v>
                </c:pt>
                <c:pt idx="30">
                  <c:v>21547390</c:v>
                </c:pt>
                <c:pt idx="31">
                  <c:v>22085929</c:v>
                </c:pt>
                <c:pt idx="32">
                  <c:v>22623415</c:v>
                </c:pt>
                <c:pt idx="33">
                  <c:v>23150847</c:v>
                </c:pt>
                <c:pt idx="34">
                  <c:v>23661808</c:v>
                </c:pt>
                <c:pt idx="35">
                  <c:v>24397644</c:v>
                </c:pt>
                <c:pt idx="36">
                  <c:v>25382870</c:v>
                </c:pt>
                <c:pt idx="37">
                  <c:v>26400068</c:v>
                </c:pt>
                <c:pt idx="38">
                  <c:v>27437353</c:v>
                </c:pt>
                <c:pt idx="39">
                  <c:v>28483797</c:v>
                </c:pt>
                <c:pt idx="40">
                  <c:v>29411929</c:v>
                </c:pt>
                <c:pt idx="41">
                  <c:v>30150945</c:v>
                </c:pt>
                <c:pt idx="42">
                  <c:v>30821543</c:v>
                </c:pt>
                <c:pt idx="43">
                  <c:v>31482498</c:v>
                </c:pt>
                <c:pt idx="44">
                  <c:v>32125564</c:v>
                </c:pt>
                <c:pt idx="45">
                  <c:v>32749848</c:v>
                </c:pt>
                <c:pt idx="46">
                  <c:v>33416270</c:v>
                </c:pt>
                <c:pt idx="47">
                  <c:v>34193122</c:v>
                </c:pt>
                <c:pt idx="48">
                  <c:v>35018133</c:v>
                </c:pt>
                <c:pt idx="49">
                  <c:v>35827362</c:v>
                </c:pt>
                <c:pt idx="50">
                  <c:v>35997107</c:v>
                </c:pt>
                <c:pt idx="51">
                  <c:v>35950396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98-4AC6-A1F8-F07421637D43}"/>
            </c:ext>
          </c:extLst>
        </c:ser>
        <c:ser>
          <c:idx val="5"/>
          <c:order val="1"/>
          <c:tx>
            <c:strRef>
              <c:f>'WDI Data'!$A$35</c:f>
              <c:strCache>
                <c:ptCount val="1"/>
                <c:pt idx="0">
                  <c:v>United Arab Emirates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Data'!$C$35:$BB$35</c:f>
              <c:numCache>
                <c:formatCode>General</c:formatCode>
                <c:ptCount val="52"/>
                <c:pt idx="0">
                  <c:v>298084</c:v>
                </c:pt>
                <c:pt idx="1">
                  <c:v>344513</c:v>
                </c:pt>
                <c:pt idx="2">
                  <c:v>392368</c:v>
                </c:pt>
                <c:pt idx="3">
                  <c:v>441546</c:v>
                </c:pt>
                <c:pt idx="4">
                  <c:v>491955</c:v>
                </c:pt>
                <c:pt idx="5">
                  <c:v>543394</c:v>
                </c:pt>
                <c:pt idx="6">
                  <c:v>614177</c:v>
                </c:pt>
                <c:pt idx="7">
                  <c:v>706861</c:v>
                </c:pt>
                <c:pt idx="8">
                  <c:v>805231</c:v>
                </c:pt>
                <c:pt idx="9">
                  <c:v>908452</c:v>
                </c:pt>
                <c:pt idx="10">
                  <c:v>1014048</c:v>
                </c:pt>
                <c:pt idx="11">
                  <c:v>1100180</c:v>
                </c:pt>
                <c:pt idx="12">
                  <c:v>1167856</c:v>
                </c:pt>
                <c:pt idx="13">
                  <c:v>1237572</c:v>
                </c:pt>
                <c:pt idx="14">
                  <c:v>1308331</c:v>
                </c:pt>
                <c:pt idx="15">
                  <c:v>1379536</c:v>
                </c:pt>
                <c:pt idx="16">
                  <c:v>1468697</c:v>
                </c:pt>
                <c:pt idx="17">
                  <c:v>1575909</c:v>
                </c:pt>
                <c:pt idx="18">
                  <c:v>1683681</c:v>
                </c:pt>
                <c:pt idx="19">
                  <c:v>1791840</c:v>
                </c:pt>
                <c:pt idx="20">
                  <c:v>1900151</c:v>
                </c:pt>
                <c:pt idx="21">
                  <c:v>2008383</c:v>
                </c:pt>
                <c:pt idx="22">
                  <c:v>2116231</c:v>
                </c:pt>
                <c:pt idx="23">
                  <c:v>2223284</c:v>
                </c:pt>
                <c:pt idx="24">
                  <c:v>2329024</c:v>
                </c:pt>
                <c:pt idx="25">
                  <c:v>2433988</c:v>
                </c:pt>
                <c:pt idx="26">
                  <c:v>2572735</c:v>
                </c:pt>
                <c:pt idx="27">
                  <c:v>2746119</c:v>
                </c:pt>
                <c:pt idx="28">
                  <c:v>2921130</c:v>
                </c:pt>
                <c:pt idx="29">
                  <c:v>3097563</c:v>
                </c:pt>
                <c:pt idx="30">
                  <c:v>3275333</c:v>
                </c:pt>
                <c:pt idx="31">
                  <c:v>3454198</c:v>
                </c:pt>
                <c:pt idx="32">
                  <c:v>3633655</c:v>
                </c:pt>
                <c:pt idx="33">
                  <c:v>3813443</c:v>
                </c:pt>
                <c:pt idx="34">
                  <c:v>3993339</c:v>
                </c:pt>
                <c:pt idx="35">
                  <c:v>4280993</c:v>
                </c:pt>
                <c:pt idx="36">
                  <c:v>4898954</c:v>
                </c:pt>
                <c:pt idx="37">
                  <c:v>5872624</c:v>
                </c:pt>
                <c:pt idx="38">
                  <c:v>6988685</c:v>
                </c:pt>
                <c:pt idx="39">
                  <c:v>7992644</c:v>
                </c:pt>
                <c:pt idx="40">
                  <c:v>8481771</c:v>
                </c:pt>
                <c:pt idx="41">
                  <c:v>8575205</c:v>
                </c:pt>
                <c:pt idx="42">
                  <c:v>8664969</c:v>
                </c:pt>
                <c:pt idx="43">
                  <c:v>8751847</c:v>
                </c:pt>
                <c:pt idx="44">
                  <c:v>8835951</c:v>
                </c:pt>
                <c:pt idx="45">
                  <c:v>8916899</c:v>
                </c:pt>
                <c:pt idx="46">
                  <c:v>8994263</c:v>
                </c:pt>
                <c:pt idx="47">
                  <c:v>9068296</c:v>
                </c:pt>
                <c:pt idx="48">
                  <c:v>9140169</c:v>
                </c:pt>
                <c:pt idx="49">
                  <c:v>9211657</c:v>
                </c:pt>
                <c:pt idx="50">
                  <c:v>9287289</c:v>
                </c:pt>
                <c:pt idx="51">
                  <c:v>9365145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98-4AC6-A1F8-F07421637D43}"/>
            </c:ext>
          </c:extLst>
        </c:ser>
        <c:ser>
          <c:idx val="2"/>
          <c:order val="2"/>
          <c:tx>
            <c:strRef>
              <c:f>'WDI Data'!$A$32</c:f>
              <c:strCache>
                <c:ptCount val="1"/>
                <c:pt idx="0">
                  <c:v>Oman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Data'!$C$32:$BB$32</c:f>
              <c:numCache>
                <c:formatCode>General</c:formatCode>
                <c:ptCount val="52"/>
                <c:pt idx="0">
                  <c:v>670693</c:v>
                </c:pt>
                <c:pt idx="1">
                  <c:v>688803</c:v>
                </c:pt>
                <c:pt idx="2">
                  <c:v>708045</c:v>
                </c:pt>
                <c:pt idx="3">
                  <c:v>728597</c:v>
                </c:pt>
                <c:pt idx="4">
                  <c:v>754676</c:v>
                </c:pt>
                <c:pt idx="5">
                  <c:v>787194</c:v>
                </c:pt>
                <c:pt idx="6">
                  <c:v>824081</c:v>
                </c:pt>
                <c:pt idx="7">
                  <c:v>866124</c:v>
                </c:pt>
                <c:pt idx="8">
                  <c:v>912750</c:v>
                </c:pt>
                <c:pt idx="9">
                  <c:v>963351</c:v>
                </c:pt>
                <c:pt idx="10">
                  <c:v>1017462</c:v>
                </c:pt>
                <c:pt idx="11">
                  <c:v>1075624</c:v>
                </c:pt>
                <c:pt idx="12">
                  <c:v>1138301</c:v>
                </c:pt>
                <c:pt idx="13">
                  <c:v>1204626</c:v>
                </c:pt>
                <c:pt idx="14">
                  <c:v>1273306</c:v>
                </c:pt>
                <c:pt idx="15">
                  <c:v>1353289</c:v>
                </c:pt>
                <c:pt idx="16">
                  <c:v>1443446</c:v>
                </c:pt>
                <c:pt idx="17">
                  <c:v>1533351</c:v>
                </c:pt>
                <c:pt idx="18">
                  <c:v>1623433</c:v>
                </c:pt>
                <c:pt idx="19">
                  <c:v>1713838</c:v>
                </c:pt>
                <c:pt idx="20">
                  <c:v>1804524</c:v>
                </c:pt>
                <c:pt idx="21">
                  <c:v>1895187</c:v>
                </c:pt>
                <c:pt idx="22">
                  <c:v>1985227</c:v>
                </c:pt>
                <c:pt idx="23">
                  <c:v>2071868</c:v>
                </c:pt>
                <c:pt idx="24">
                  <c:v>2133675</c:v>
                </c:pt>
                <c:pt idx="25">
                  <c:v>2172672</c:v>
                </c:pt>
                <c:pt idx="26">
                  <c:v>2209958</c:v>
                </c:pt>
                <c:pt idx="27">
                  <c:v>2245588</c:v>
                </c:pt>
                <c:pt idx="28">
                  <c:v>2279727</c:v>
                </c:pt>
                <c:pt idx="29">
                  <c:v>2312600</c:v>
                </c:pt>
                <c:pt idx="30">
                  <c:v>2344253</c:v>
                </c:pt>
                <c:pt idx="31">
                  <c:v>2374653</c:v>
                </c:pt>
                <c:pt idx="32">
                  <c:v>2403659</c:v>
                </c:pt>
                <c:pt idx="33">
                  <c:v>2431600</c:v>
                </c:pt>
                <c:pt idx="34">
                  <c:v>2468855</c:v>
                </c:pt>
                <c:pt idx="35">
                  <c:v>2515192</c:v>
                </c:pt>
                <c:pt idx="36">
                  <c:v>2560649</c:v>
                </c:pt>
                <c:pt idx="37">
                  <c:v>2605700</c:v>
                </c:pt>
                <c:pt idx="38">
                  <c:v>2651028</c:v>
                </c:pt>
                <c:pt idx="39">
                  <c:v>2697537</c:v>
                </c:pt>
                <c:pt idx="40">
                  <c:v>2881914</c:v>
                </c:pt>
                <c:pt idx="41">
                  <c:v>3206870</c:v>
                </c:pt>
                <c:pt idx="42">
                  <c:v>3535579</c:v>
                </c:pt>
                <c:pt idx="43">
                  <c:v>3816680</c:v>
                </c:pt>
                <c:pt idx="44">
                  <c:v>4009267</c:v>
                </c:pt>
                <c:pt idx="45">
                  <c:v>4191776</c:v>
                </c:pt>
                <c:pt idx="46">
                  <c:v>4398070</c:v>
                </c:pt>
                <c:pt idx="47">
                  <c:v>4541854</c:v>
                </c:pt>
                <c:pt idx="48">
                  <c:v>4601157</c:v>
                </c:pt>
                <c:pt idx="49">
                  <c:v>4602768</c:v>
                </c:pt>
                <c:pt idx="50">
                  <c:v>4543399</c:v>
                </c:pt>
                <c:pt idx="51">
                  <c:v>4520471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98-4AC6-A1F8-F07421637D43}"/>
            </c:ext>
          </c:extLst>
        </c:ser>
        <c:ser>
          <c:idx val="1"/>
          <c:order val="3"/>
          <c:tx>
            <c:strRef>
              <c:f>'WDI Data'!$A$31</c:f>
              <c:strCache>
                <c:ptCount val="1"/>
                <c:pt idx="0">
                  <c:v>Kuwait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Data'!$C$31:$BB$31</c:f>
              <c:numCache>
                <c:formatCode>General</c:formatCode>
                <c:ptCount val="52"/>
                <c:pt idx="0">
                  <c:v>802786</c:v>
                </c:pt>
                <c:pt idx="1">
                  <c:v>858734</c:v>
                </c:pt>
                <c:pt idx="2">
                  <c:v>913785</c:v>
                </c:pt>
                <c:pt idx="3">
                  <c:v>970527</c:v>
                </c:pt>
                <c:pt idx="4">
                  <c:v>1030426</c:v>
                </c:pt>
                <c:pt idx="5">
                  <c:v>1095998</c:v>
                </c:pt>
                <c:pt idx="6">
                  <c:v>1168791</c:v>
                </c:pt>
                <c:pt idx="7">
                  <c:v>1247225</c:v>
                </c:pt>
                <c:pt idx="8">
                  <c:v>1329074</c:v>
                </c:pt>
                <c:pt idx="9">
                  <c:v>1412266</c:v>
                </c:pt>
                <c:pt idx="10">
                  <c:v>1493870</c:v>
                </c:pt>
                <c:pt idx="11">
                  <c:v>1573026</c:v>
                </c:pt>
                <c:pt idx="12">
                  <c:v>1652921</c:v>
                </c:pt>
                <c:pt idx="13">
                  <c:v>1736028</c:v>
                </c:pt>
                <c:pt idx="14">
                  <c:v>1813986</c:v>
                </c:pt>
                <c:pt idx="15">
                  <c:v>1888975</c:v>
                </c:pt>
                <c:pt idx="16">
                  <c:v>1968093</c:v>
                </c:pt>
                <c:pt idx="17">
                  <c:v>2048477</c:v>
                </c:pt>
                <c:pt idx="18">
                  <c:v>2129153</c:v>
                </c:pt>
                <c:pt idx="19">
                  <c:v>2210013</c:v>
                </c:pt>
                <c:pt idx="20">
                  <c:v>1674938</c:v>
                </c:pt>
                <c:pt idx="21">
                  <c:v>1339500</c:v>
                </c:pt>
                <c:pt idx="22">
                  <c:v>1620633</c:v>
                </c:pt>
                <c:pt idx="23">
                  <c:v>1653645</c:v>
                </c:pt>
                <c:pt idx="24">
                  <c:v>1641106</c:v>
                </c:pt>
                <c:pt idx="25">
                  <c:v>1655222</c:v>
                </c:pt>
                <c:pt idx="26">
                  <c:v>1703318</c:v>
                </c:pt>
                <c:pt idx="27">
                  <c:v>1761468</c:v>
                </c:pt>
                <c:pt idx="28">
                  <c:v>1819544</c:v>
                </c:pt>
                <c:pt idx="29">
                  <c:v>1877427</c:v>
                </c:pt>
                <c:pt idx="30">
                  <c:v>1934901</c:v>
                </c:pt>
                <c:pt idx="31">
                  <c:v>1991674</c:v>
                </c:pt>
                <c:pt idx="32">
                  <c:v>2047364</c:v>
                </c:pt>
                <c:pt idx="33">
                  <c:v>2101506</c:v>
                </c:pt>
                <c:pt idx="34">
                  <c:v>2153481</c:v>
                </c:pt>
                <c:pt idx="35">
                  <c:v>2235403</c:v>
                </c:pt>
                <c:pt idx="36">
                  <c:v>2363409</c:v>
                </c:pt>
                <c:pt idx="37">
                  <c:v>2506769</c:v>
                </c:pt>
                <c:pt idx="38">
                  <c:v>2650930</c:v>
                </c:pt>
                <c:pt idx="39">
                  <c:v>2795550</c:v>
                </c:pt>
                <c:pt idx="40">
                  <c:v>2943356</c:v>
                </c:pt>
                <c:pt idx="41">
                  <c:v>3143825</c:v>
                </c:pt>
                <c:pt idx="42">
                  <c:v>3394663</c:v>
                </c:pt>
                <c:pt idx="43">
                  <c:v>3646518</c:v>
                </c:pt>
                <c:pt idx="44">
                  <c:v>3761584</c:v>
                </c:pt>
                <c:pt idx="45">
                  <c:v>3908743</c:v>
                </c:pt>
                <c:pt idx="46">
                  <c:v>4048085</c:v>
                </c:pt>
                <c:pt idx="47">
                  <c:v>4124904</c:v>
                </c:pt>
                <c:pt idx="48">
                  <c:v>4317185</c:v>
                </c:pt>
                <c:pt idx="49">
                  <c:v>4441100</c:v>
                </c:pt>
                <c:pt idx="50">
                  <c:v>4360444</c:v>
                </c:pt>
                <c:pt idx="51">
                  <c:v>4250114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8-4AC6-A1F8-F07421637D43}"/>
            </c:ext>
          </c:extLst>
        </c:ser>
        <c:ser>
          <c:idx val="3"/>
          <c:order val="4"/>
          <c:tx>
            <c:strRef>
              <c:f>'WDI Data'!$A$33</c:f>
              <c:strCache>
                <c:ptCount val="1"/>
                <c:pt idx="0">
                  <c:v>Qatar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Data'!$C$33:$BB$33</c:f>
              <c:numCache>
                <c:formatCode>General</c:formatCode>
                <c:ptCount val="52"/>
                <c:pt idx="0">
                  <c:v>118007</c:v>
                </c:pt>
                <c:pt idx="1">
                  <c:v>133096</c:v>
                </c:pt>
                <c:pt idx="2">
                  <c:v>148338</c:v>
                </c:pt>
                <c:pt idx="3">
                  <c:v>163734</c:v>
                </c:pt>
                <c:pt idx="4">
                  <c:v>179299</c:v>
                </c:pt>
                <c:pt idx="5">
                  <c:v>195043</c:v>
                </c:pt>
                <c:pt idx="6">
                  <c:v>210990</c:v>
                </c:pt>
                <c:pt idx="7">
                  <c:v>227177</c:v>
                </c:pt>
                <c:pt idx="8">
                  <c:v>243624</c:v>
                </c:pt>
                <c:pt idx="9">
                  <c:v>260368</c:v>
                </c:pt>
                <c:pt idx="10">
                  <c:v>277450</c:v>
                </c:pt>
                <c:pt idx="11">
                  <c:v>294887</c:v>
                </c:pt>
                <c:pt idx="12">
                  <c:v>312608</c:v>
                </c:pt>
                <c:pt idx="13">
                  <c:v>330454</c:v>
                </c:pt>
                <c:pt idx="14">
                  <c:v>348241</c:v>
                </c:pt>
                <c:pt idx="15">
                  <c:v>365868</c:v>
                </c:pt>
                <c:pt idx="16">
                  <c:v>382328</c:v>
                </c:pt>
                <c:pt idx="17">
                  <c:v>397391</c:v>
                </c:pt>
                <c:pt idx="18">
                  <c:v>412142</c:v>
                </c:pt>
                <c:pt idx="19">
                  <c:v>426896</c:v>
                </c:pt>
                <c:pt idx="20">
                  <c:v>441675</c:v>
                </c:pt>
                <c:pt idx="21">
                  <c:v>456486</c:v>
                </c:pt>
                <c:pt idx="22">
                  <c:v>471293</c:v>
                </c:pt>
                <c:pt idx="23">
                  <c:v>486041</c:v>
                </c:pt>
                <c:pt idx="24">
                  <c:v>500683</c:v>
                </c:pt>
                <c:pt idx="25">
                  <c:v>515133</c:v>
                </c:pt>
                <c:pt idx="26">
                  <c:v>529265</c:v>
                </c:pt>
                <c:pt idx="27">
                  <c:v>550591</c:v>
                </c:pt>
                <c:pt idx="28">
                  <c:v>580997</c:v>
                </c:pt>
                <c:pt idx="29">
                  <c:v>613302</c:v>
                </c:pt>
                <c:pt idx="30">
                  <c:v>645937</c:v>
                </c:pt>
                <c:pt idx="31">
                  <c:v>678831</c:v>
                </c:pt>
                <c:pt idx="32">
                  <c:v>713186</c:v>
                </c:pt>
                <c:pt idx="33">
                  <c:v>748525</c:v>
                </c:pt>
                <c:pt idx="34">
                  <c:v>777943</c:v>
                </c:pt>
                <c:pt idx="35">
                  <c:v>848710</c:v>
                </c:pt>
                <c:pt idx="36">
                  <c:v>1015060</c:v>
                </c:pt>
                <c:pt idx="37">
                  <c:v>1231893</c:v>
                </c:pt>
                <c:pt idx="38">
                  <c:v>1444277</c:v>
                </c:pt>
                <c:pt idx="39">
                  <c:v>1610274</c:v>
                </c:pt>
                <c:pt idx="40">
                  <c:v>1713504</c:v>
                </c:pt>
                <c:pt idx="41">
                  <c:v>1804171</c:v>
                </c:pt>
                <c:pt idx="42">
                  <c:v>1905660</c:v>
                </c:pt>
                <c:pt idx="43">
                  <c:v>2035501</c:v>
                </c:pt>
                <c:pt idx="44">
                  <c:v>2214465</c:v>
                </c:pt>
                <c:pt idx="45">
                  <c:v>2414573</c:v>
                </c:pt>
                <c:pt idx="46">
                  <c:v>2595166</c:v>
                </c:pt>
                <c:pt idx="47">
                  <c:v>2711755</c:v>
                </c:pt>
                <c:pt idx="48">
                  <c:v>2766732</c:v>
                </c:pt>
                <c:pt idx="49">
                  <c:v>2807235</c:v>
                </c:pt>
                <c:pt idx="50">
                  <c:v>2760385</c:v>
                </c:pt>
                <c:pt idx="51">
                  <c:v>2688235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98-4AC6-A1F8-F07421637D43}"/>
            </c:ext>
          </c:extLst>
        </c:ser>
        <c:ser>
          <c:idx val="0"/>
          <c:order val="5"/>
          <c:tx>
            <c:strRef>
              <c:f>'WDI Data'!$A$30</c:f>
              <c:strCache>
                <c:ptCount val="1"/>
                <c:pt idx="0">
                  <c:v>Bahrain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Data'!$C$30:$BB$30</c:f>
              <c:numCache>
                <c:formatCode>General</c:formatCode>
                <c:ptCount val="52"/>
                <c:pt idx="0">
                  <c:v>222555</c:v>
                </c:pt>
                <c:pt idx="1">
                  <c:v>230992</c:v>
                </c:pt>
                <c:pt idx="2">
                  <c:v>243143</c:v>
                </c:pt>
                <c:pt idx="3">
                  <c:v>256632</c:v>
                </c:pt>
                <c:pt idx="4">
                  <c:v>270627</c:v>
                </c:pt>
                <c:pt idx="5">
                  <c:v>285116</c:v>
                </c:pt>
                <c:pt idx="6">
                  <c:v>300044</c:v>
                </c:pt>
                <c:pt idx="7">
                  <c:v>315337</c:v>
                </c:pt>
                <c:pt idx="8">
                  <c:v>330912</c:v>
                </c:pt>
                <c:pt idx="9">
                  <c:v>346697</c:v>
                </c:pt>
                <c:pt idx="10">
                  <c:v>362595</c:v>
                </c:pt>
                <c:pt idx="11">
                  <c:v>377430</c:v>
                </c:pt>
                <c:pt idx="12">
                  <c:v>391017</c:v>
                </c:pt>
                <c:pt idx="13">
                  <c:v>404772</c:v>
                </c:pt>
                <c:pt idx="14">
                  <c:v>419217</c:v>
                </c:pt>
                <c:pt idx="15">
                  <c:v>434375</c:v>
                </c:pt>
                <c:pt idx="16">
                  <c:v>450196</c:v>
                </c:pt>
                <c:pt idx="17">
                  <c:v>466565</c:v>
                </c:pt>
                <c:pt idx="18">
                  <c:v>483337</c:v>
                </c:pt>
                <c:pt idx="19">
                  <c:v>500349</c:v>
                </c:pt>
                <c:pt idx="20">
                  <c:v>517418</c:v>
                </c:pt>
                <c:pt idx="21">
                  <c:v>535415</c:v>
                </c:pt>
                <c:pt idx="22">
                  <c:v>554470</c:v>
                </c:pt>
                <c:pt idx="23">
                  <c:v>573755</c:v>
                </c:pt>
                <c:pt idx="24">
                  <c:v>593254</c:v>
                </c:pt>
                <c:pt idx="25">
                  <c:v>612934</c:v>
                </c:pt>
                <c:pt idx="26">
                  <c:v>632756</c:v>
                </c:pt>
                <c:pt idx="27">
                  <c:v>652643</c:v>
                </c:pt>
                <c:pt idx="28">
                  <c:v>672484</c:v>
                </c:pt>
                <c:pt idx="29">
                  <c:v>692133</c:v>
                </c:pt>
                <c:pt idx="30">
                  <c:v>711442</c:v>
                </c:pt>
                <c:pt idx="31">
                  <c:v>730257</c:v>
                </c:pt>
                <c:pt idx="32">
                  <c:v>748324</c:v>
                </c:pt>
                <c:pt idx="33">
                  <c:v>778256</c:v>
                </c:pt>
                <c:pt idx="34">
                  <c:v>833451</c:v>
                </c:pt>
                <c:pt idx="35">
                  <c:v>901921</c:v>
                </c:pt>
                <c:pt idx="36">
                  <c:v>970981</c:v>
                </c:pt>
                <c:pt idx="37">
                  <c:v>1040532</c:v>
                </c:pt>
                <c:pt idx="38">
                  <c:v>1110343</c:v>
                </c:pt>
                <c:pt idx="39">
                  <c:v>1179453</c:v>
                </c:pt>
                <c:pt idx="40">
                  <c:v>1213645</c:v>
                </c:pt>
                <c:pt idx="41">
                  <c:v>1212077</c:v>
                </c:pt>
                <c:pt idx="42">
                  <c:v>1224939</c:v>
                </c:pt>
                <c:pt idx="43">
                  <c:v>1261673</c:v>
                </c:pt>
                <c:pt idx="44">
                  <c:v>1311134</c:v>
                </c:pt>
                <c:pt idx="45">
                  <c:v>1362142</c:v>
                </c:pt>
                <c:pt idx="46">
                  <c:v>1409661</c:v>
                </c:pt>
                <c:pt idx="47">
                  <c:v>1456834</c:v>
                </c:pt>
                <c:pt idx="48">
                  <c:v>1487340</c:v>
                </c:pt>
                <c:pt idx="49">
                  <c:v>1494188</c:v>
                </c:pt>
                <c:pt idx="50">
                  <c:v>1477469</c:v>
                </c:pt>
                <c:pt idx="51">
                  <c:v>1463265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98-4AC6-A1F8-F07421637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0708032"/>
        <c:axId val="831043232"/>
      </c:lineChart>
      <c:catAx>
        <c:axId val="92070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043232"/>
        <c:crosses val="autoZero"/>
        <c:auto val="1"/>
        <c:lblAlgn val="ctr"/>
        <c:lblOffset val="100"/>
        <c:tickLblSkip val="5"/>
        <c:noMultiLvlLbl val="0"/>
      </c:catAx>
      <c:valAx>
        <c:axId val="83104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70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Somalia</a:t>
            </a:r>
            <a:r>
              <a:rPr lang="en-GB" baseline="0"/>
              <a:t> livestock exports by type, number (stacked) &amp; value 1970-2021</a:t>
            </a:r>
          </a:p>
          <a:p>
            <a:pPr>
              <a:defRPr/>
            </a:pPr>
            <a:r>
              <a:rPr lang="en-GB" baseline="0"/>
              <a:t>source FAOstat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'Export Data'!$G$1</c:f>
              <c:strCache>
                <c:ptCount val="1"/>
                <c:pt idx="0">
                  <c:v>Sheep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'Export Data'!$B$161:$B$212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'Export Data'!$G$161:$G$212</c:f>
              <c:numCache>
                <c:formatCode>#,##0</c:formatCode>
                <c:ptCount val="52"/>
                <c:pt idx="0">
                  <c:v>545731</c:v>
                </c:pt>
                <c:pt idx="1">
                  <c:v>608436</c:v>
                </c:pt>
                <c:pt idx="2">
                  <c:v>788867</c:v>
                </c:pt>
                <c:pt idx="3">
                  <c:v>684214</c:v>
                </c:pt>
                <c:pt idx="4">
                  <c:v>655126</c:v>
                </c:pt>
                <c:pt idx="5">
                  <c:v>793000</c:v>
                </c:pt>
                <c:pt idx="6">
                  <c:v>373566</c:v>
                </c:pt>
                <c:pt idx="7">
                  <c:v>460555</c:v>
                </c:pt>
                <c:pt idx="8">
                  <c:v>727620</c:v>
                </c:pt>
                <c:pt idx="9">
                  <c:v>578753</c:v>
                </c:pt>
                <c:pt idx="10">
                  <c:v>828985</c:v>
                </c:pt>
                <c:pt idx="11">
                  <c:v>700584</c:v>
                </c:pt>
                <c:pt idx="12">
                  <c:v>730000</c:v>
                </c:pt>
                <c:pt idx="13">
                  <c:v>559000</c:v>
                </c:pt>
                <c:pt idx="14">
                  <c:v>339000</c:v>
                </c:pt>
                <c:pt idx="15">
                  <c:v>718698</c:v>
                </c:pt>
                <c:pt idx="16">
                  <c:v>582000</c:v>
                </c:pt>
                <c:pt idx="17">
                  <c:v>533318</c:v>
                </c:pt>
                <c:pt idx="18">
                  <c:v>325000</c:v>
                </c:pt>
                <c:pt idx="19">
                  <c:v>300000</c:v>
                </c:pt>
                <c:pt idx="20">
                  <c:v>325000</c:v>
                </c:pt>
                <c:pt idx="21">
                  <c:v>240000</c:v>
                </c:pt>
                <c:pt idx="22">
                  <c:v>700000</c:v>
                </c:pt>
                <c:pt idx="23">
                  <c:v>1200000</c:v>
                </c:pt>
                <c:pt idx="24">
                  <c:v>1066656</c:v>
                </c:pt>
                <c:pt idx="25">
                  <c:v>1270000</c:v>
                </c:pt>
                <c:pt idx="26">
                  <c:v>1330000</c:v>
                </c:pt>
                <c:pt idx="27">
                  <c:v>1640000</c:v>
                </c:pt>
                <c:pt idx="28">
                  <c:v>1171106</c:v>
                </c:pt>
                <c:pt idx="29">
                  <c:v>2271505</c:v>
                </c:pt>
                <c:pt idx="30">
                  <c:v>1500000</c:v>
                </c:pt>
                <c:pt idx="31">
                  <c:v>591407</c:v>
                </c:pt>
                <c:pt idx="32">
                  <c:v>1459545</c:v>
                </c:pt>
                <c:pt idx="33">
                  <c:v>1632135</c:v>
                </c:pt>
                <c:pt idx="34">
                  <c:v>1182955</c:v>
                </c:pt>
                <c:pt idx="35">
                  <c:v>1408489</c:v>
                </c:pt>
                <c:pt idx="36">
                  <c:v>1458417</c:v>
                </c:pt>
                <c:pt idx="37">
                  <c:v>1260337</c:v>
                </c:pt>
                <c:pt idx="38">
                  <c:v>1506754</c:v>
                </c:pt>
                <c:pt idx="39">
                  <c:v>1763600</c:v>
                </c:pt>
                <c:pt idx="40">
                  <c:v>1800000</c:v>
                </c:pt>
                <c:pt idx="41">
                  <c:v>2007934</c:v>
                </c:pt>
                <c:pt idx="42">
                  <c:v>2182563</c:v>
                </c:pt>
                <c:pt idx="43">
                  <c:v>2193164</c:v>
                </c:pt>
                <c:pt idx="44">
                  <c:v>1378722</c:v>
                </c:pt>
                <c:pt idx="45">
                  <c:v>1399100</c:v>
                </c:pt>
                <c:pt idx="46">
                  <c:v>2161706</c:v>
                </c:pt>
                <c:pt idx="47">
                  <c:v>2000000</c:v>
                </c:pt>
                <c:pt idx="48">
                  <c:v>1059000</c:v>
                </c:pt>
                <c:pt idx="49">
                  <c:v>545913</c:v>
                </c:pt>
                <c:pt idx="50">
                  <c:v>396759</c:v>
                </c:pt>
                <c:pt idx="51">
                  <c:v>752586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70-4AD9-B600-FA5B3752D517}"/>
            </c:ext>
          </c:extLst>
        </c:ser>
        <c:ser>
          <c:idx val="3"/>
          <c:order val="1"/>
          <c:tx>
            <c:strRef>
              <c:f>'Export Data'!$F$1</c:f>
              <c:strCache>
                <c:ptCount val="1"/>
                <c:pt idx="0">
                  <c:v>Goats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'Export Data'!$B$161:$B$212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'Export Data'!$F$161:$F$212</c:f>
              <c:numCache>
                <c:formatCode>#,##0</c:formatCode>
                <c:ptCount val="52"/>
                <c:pt idx="0">
                  <c:v>605289</c:v>
                </c:pt>
                <c:pt idx="1">
                  <c:v>576177</c:v>
                </c:pt>
                <c:pt idx="2">
                  <c:v>828389</c:v>
                </c:pt>
                <c:pt idx="3">
                  <c:v>638525</c:v>
                </c:pt>
                <c:pt idx="4">
                  <c:v>556085</c:v>
                </c:pt>
                <c:pt idx="5">
                  <c:v>743000</c:v>
                </c:pt>
                <c:pt idx="6">
                  <c:v>374057</c:v>
                </c:pt>
                <c:pt idx="7">
                  <c:v>441585</c:v>
                </c:pt>
                <c:pt idx="8">
                  <c:v>723185</c:v>
                </c:pt>
                <c:pt idx="9">
                  <c:v>615589</c:v>
                </c:pt>
                <c:pt idx="10">
                  <c:v>950827</c:v>
                </c:pt>
                <c:pt idx="11">
                  <c:v>786862</c:v>
                </c:pt>
                <c:pt idx="12">
                  <c:v>719000</c:v>
                </c:pt>
                <c:pt idx="13">
                  <c:v>557000</c:v>
                </c:pt>
                <c:pt idx="14">
                  <c:v>337000</c:v>
                </c:pt>
                <c:pt idx="15">
                  <c:v>718698</c:v>
                </c:pt>
                <c:pt idx="16">
                  <c:v>582000</c:v>
                </c:pt>
                <c:pt idx="17">
                  <c:v>533318</c:v>
                </c:pt>
                <c:pt idx="18">
                  <c:v>325000</c:v>
                </c:pt>
                <c:pt idx="19">
                  <c:v>300000</c:v>
                </c:pt>
                <c:pt idx="20">
                  <c:v>325000</c:v>
                </c:pt>
                <c:pt idx="21">
                  <c:v>240000</c:v>
                </c:pt>
                <c:pt idx="22">
                  <c:v>700000</c:v>
                </c:pt>
                <c:pt idx="23">
                  <c:v>650000</c:v>
                </c:pt>
                <c:pt idx="24">
                  <c:v>850000</c:v>
                </c:pt>
                <c:pt idx="25">
                  <c:v>1937943</c:v>
                </c:pt>
                <c:pt idx="26">
                  <c:v>1661053</c:v>
                </c:pt>
                <c:pt idx="27">
                  <c:v>1668815</c:v>
                </c:pt>
                <c:pt idx="28">
                  <c:v>303138</c:v>
                </c:pt>
                <c:pt idx="29">
                  <c:v>410000</c:v>
                </c:pt>
                <c:pt idx="30">
                  <c:v>675407</c:v>
                </c:pt>
                <c:pt idx="31">
                  <c:v>8992</c:v>
                </c:pt>
                <c:pt idx="32">
                  <c:v>294616</c:v>
                </c:pt>
                <c:pt idx="33">
                  <c:v>414381</c:v>
                </c:pt>
                <c:pt idx="34">
                  <c:v>842929</c:v>
                </c:pt>
                <c:pt idx="35">
                  <c:v>1210165</c:v>
                </c:pt>
                <c:pt idx="36">
                  <c:v>1336108</c:v>
                </c:pt>
                <c:pt idx="37">
                  <c:v>1612572</c:v>
                </c:pt>
                <c:pt idx="38">
                  <c:v>949540</c:v>
                </c:pt>
                <c:pt idx="39">
                  <c:v>951857</c:v>
                </c:pt>
                <c:pt idx="40">
                  <c:v>941899</c:v>
                </c:pt>
                <c:pt idx="41">
                  <c:v>1982736</c:v>
                </c:pt>
                <c:pt idx="42">
                  <c:v>1972645</c:v>
                </c:pt>
                <c:pt idx="43">
                  <c:v>1884155</c:v>
                </c:pt>
                <c:pt idx="44">
                  <c:v>2427791</c:v>
                </c:pt>
                <c:pt idx="45">
                  <c:v>2187941</c:v>
                </c:pt>
                <c:pt idx="46">
                  <c:v>2000000</c:v>
                </c:pt>
                <c:pt idx="47">
                  <c:v>2000000</c:v>
                </c:pt>
                <c:pt idx="48">
                  <c:v>1000000</c:v>
                </c:pt>
                <c:pt idx="49">
                  <c:v>2000000</c:v>
                </c:pt>
                <c:pt idx="50">
                  <c:v>2000000</c:v>
                </c:pt>
                <c:pt idx="51">
                  <c:v>1000000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70-4AD9-B600-FA5B3752D517}"/>
            </c:ext>
          </c:extLst>
        </c:ser>
        <c:ser>
          <c:idx val="2"/>
          <c:order val="2"/>
          <c:tx>
            <c:strRef>
              <c:f>'Export Data'!$E$1</c:f>
              <c:strCache>
                <c:ptCount val="1"/>
                <c:pt idx="0">
                  <c:v>Cattle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'Export Data'!$B$161:$B$212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'Export Data'!$E$161:$E$212</c:f>
              <c:numCache>
                <c:formatCode>#,##0</c:formatCode>
                <c:ptCount val="52"/>
                <c:pt idx="0">
                  <c:v>45402</c:v>
                </c:pt>
                <c:pt idx="1">
                  <c:v>44047</c:v>
                </c:pt>
                <c:pt idx="2">
                  <c:v>77089</c:v>
                </c:pt>
                <c:pt idx="3">
                  <c:v>69606</c:v>
                </c:pt>
                <c:pt idx="4">
                  <c:v>27406</c:v>
                </c:pt>
                <c:pt idx="5">
                  <c:v>38663</c:v>
                </c:pt>
                <c:pt idx="6">
                  <c:v>76238</c:v>
                </c:pt>
                <c:pt idx="7">
                  <c:v>54381</c:v>
                </c:pt>
                <c:pt idx="8">
                  <c:v>73926</c:v>
                </c:pt>
                <c:pt idx="9">
                  <c:v>79397</c:v>
                </c:pt>
                <c:pt idx="10">
                  <c:v>85389</c:v>
                </c:pt>
                <c:pt idx="11">
                  <c:v>115600</c:v>
                </c:pt>
                <c:pt idx="12">
                  <c:v>157000</c:v>
                </c:pt>
                <c:pt idx="13">
                  <c:v>54000</c:v>
                </c:pt>
                <c:pt idx="14">
                  <c:v>8000</c:v>
                </c:pt>
                <c:pt idx="15">
                  <c:v>42417</c:v>
                </c:pt>
                <c:pt idx="16">
                  <c:v>55765</c:v>
                </c:pt>
                <c:pt idx="17">
                  <c:v>47823</c:v>
                </c:pt>
                <c:pt idx="18">
                  <c:v>26000</c:v>
                </c:pt>
                <c:pt idx="19">
                  <c:v>20000</c:v>
                </c:pt>
                <c:pt idx="20">
                  <c:v>20000</c:v>
                </c:pt>
                <c:pt idx="21">
                  <c:v>20000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1000</c:v>
                </c:pt>
                <c:pt idx="26">
                  <c:v>970</c:v>
                </c:pt>
                <c:pt idx="27">
                  <c:v>84770</c:v>
                </c:pt>
                <c:pt idx="28">
                  <c:v>121705</c:v>
                </c:pt>
                <c:pt idx="29">
                  <c:v>128553</c:v>
                </c:pt>
                <c:pt idx="30">
                  <c:v>90867</c:v>
                </c:pt>
                <c:pt idx="31">
                  <c:v>56210</c:v>
                </c:pt>
                <c:pt idx="32">
                  <c:v>74200</c:v>
                </c:pt>
                <c:pt idx="33">
                  <c:v>93962</c:v>
                </c:pt>
                <c:pt idx="34">
                  <c:v>82475</c:v>
                </c:pt>
                <c:pt idx="35">
                  <c:v>141996</c:v>
                </c:pt>
                <c:pt idx="36">
                  <c:v>108687</c:v>
                </c:pt>
                <c:pt idx="37">
                  <c:v>163756</c:v>
                </c:pt>
                <c:pt idx="38">
                  <c:v>105223</c:v>
                </c:pt>
                <c:pt idx="39">
                  <c:v>140855</c:v>
                </c:pt>
                <c:pt idx="40">
                  <c:v>100000</c:v>
                </c:pt>
                <c:pt idx="41">
                  <c:v>223198</c:v>
                </c:pt>
                <c:pt idx="42">
                  <c:v>230204</c:v>
                </c:pt>
                <c:pt idx="43">
                  <c:v>491072</c:v>
                </c:pt>
                <c:pt idx="44">
                  <c:v>158953</c:v>
                </c:pt>
                <c:pt idx="45">
                  <c:v>230594</c:v>
                </c:pt>
                <c:pt idx="46">
                  <c:v>89791</c:v>
                </c:pt>
                <c:pt idx="47">
                  <c:v>102268</c:v>
                </c:pt>
                <c:pt idx="48">
                  <c:v>98369</c:v>
                </c:pt>
                <c:pt idx="49">
                  <c:v>212825</c:v>
                </c:pt>
                <c:pt idx="50">
                  <c:v>116018</c:v>
                </c:pt>
                <c:pt idx="51">
                  <c:v>86858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70-4AD9-B600-FA5B3752D517}"/>
            </c:ext>
          </c:extLst>
        </c:ser>
        <c:ser>
          <c:idx val="1"/>
          <c:order val="3"/>
          <c:tx>
            <c:strRef>
              <c:f>'Export Data'!$D$1</c:f>
              <c:strCache>
                <c:ptCount val="1"/>
                <c:pt idx="0">
                  <c:v>Camels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'Export Data'!$B$161:$B$212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'Export Data'!$D$161:$D$212</c:f>
              <c:numCache>
                <c:formatCode>#,##0</c:formatCode>
                <c:ptCount val="52"/>
                <c:pt idx="0">
                  <c:v>25508</c:v>
                </c:pt>
                <c:pt idx="1">
                  <c:v>23702</c:v>
                </c:pt>
                <c:pt idx="2">
                  <c:v>21196</c:v>
                </c:pt>
                <c:pt idx="3">
                  <c:v>27914</c:v>
                </c:pt>
                <c:pt idx="4">
                  <c:v>23692</c:v>
                </c:pt>
                <c:pt idx="5">
                  <c:v>33351</c:v>
                </c:pt>
                <c:pt idx="6">
                  <c:v>36622</c:v>
                </c:pt>
                <c:pt idx="7">
                  <c:v>34602</c:v>
                </c:pt>
                <c:pt idx="8">
                  <c:v>20968</c:v>
                </c:pt>
                <c:pt idx="9">
                  <c:v>16568</c:v>
                </c:pt>
                <c:pt idx="10">
                  <c:v>20821</c:v>
                </c:pt>
                <c:pt idx="11">
                  <c:v>15180</c:v>
                </c:pt>
                <c:pt idx="12">
                  <c:v>15000</c:v>
                </c:pt>
                <c:pt idx="13">
                  <c:v>8000</c:v>
                </c:pt>
                <c:pt idx="14">
                  <c:v>4000</c:v>
                </c:pt>
                <c:pt idx="15">
                  <c:v>6622</c:v>
                </c:pt>
                <c:pt idx="16">
                  <c:v>9020</c:v>
                </c:pt>
                <c:pt idx="17">
                  <c:v>16886</c:v>
                </c:pt>
                <c:pt idx="18">
                  <c:v>13000</c:v>
                </c:pt>
                <c:pt idx="19">
                  <c:v>15000</c:v>
                </c:pt>
                <c:pt idx="20">
                  <c:v>15000</c:v>
                </c:pt>
                <c:pt idx="21">
                  <c:v>15000</c:v>
                </c:pt>
                <c:pt idx="22">
                  <c:v>20000</c:v>
                </c:pt>
                <c:pt idx="23">
                  <c:v>10000</c:v>
                </c:pt>
                <c:pt idx="24">
                  <c:v>20000</c:v>
                </c:pt>
                <c:pt idx="25">
                  <c:v>30000</c:v>
                </c:pt>
                <c:pt idx="26">
                  <c:v>40000</c:v>
                </c:pt>
                <c:pt idx="27">
                  <c:v>65186</c:v>
                </c:pt>
                <c:pt idx="28">
                  <c:v>37150</c:v>
                </c:pt>
                <c:pt idx="29">
                  <c:v>52474</c:v>
                </c:pt>
                <c:pt idx="30">
                  <c:v>25161</c:v>
                </c:pt>
                <c:pt idx="31">
                  <c:v>4610</c:v>
                </c:pt>
                <c:pt idx="32">
                  <c:v>20600</c:v>
                </c:pt>
                <c:pt idx="33">
                  <c:v>950</c:v>
                </c:pt>
                <c:pt idx="34">
                  <c:v>981</c:v>
                </c:pt>
                <c:pt idx="35">
                  <c:v>0</c:v>
                </c:pt>
                <c:pt idx="36">
                  <c:v>171</c:v>
                </c:pt>
                <c:pt idx="37">
                  <c:v>467</c:v>
                </c:pt>
                <c:pt idx="38">
                  <c:v>500</c:v>
                </c:pt>
                <c:pt idx="39">
                  <c:v>500</c:v>
                </c:pt>
                <c:pt idx="40">
                  <c:v>71090</c:v>
                </c:pt>
                <c:pt idx="41">
                  <c:v>108495</c:v>
                </c:pt>
                <c:pt idx="42">
                  <c:v>153750</c:v>
                </c:pt>
                <c:pt idx="43">
                  <c:v>102295</c:v>
                </c:pt>
                <c:pt idx="44">
                  <c:v>76829</c:v>
                </c:pt>
                <c:pt idx="45">
                  <c:v>72420</c:v>
                </c:pt>
                <c:pt idx="46">
                  <c:v>67985</c:v>
                </c:pt>
                <c:pt idx="47">
                  <c:v>68000</c:v>
                </c:pt>
                <c:pt idx="48">
                  <c:v>70000</c:v>
                </c:pt>
                <c:pt idx="49">
                  <c:v>70000</c:v>
                </c:pt>
                <c:pt idx="50">
                  <c:v>54559</c:v>
                </c:pt>
                <c:pt idx="51">
                  <c:v>26759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70-4AD9-B600-FA5B3752D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1687728"/>
        <c:axId val="401688144"/>
      </c:barChart>
      <c:lineChart>
        <c:grouping val="standard"/>
        <c:varyColors val="0"/>
        <c:ser>
          <c:idx val="8"/>
          <c:order val="4"/>
          <c:tx>
            <c:v>Sheep $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'Export Data'!$N$161:$N$212</c:f>
              <c:numCache>
                <c:formatCode>General</c:formatCode>
                <c:ptCount val="52"/>
                <c:pt idx="0">
                  <c:v>6015000</c:v>
                </c:pt>
                <c:pt idx="1">
                  <c:v>6601000</c:v>
                </c:pt>
                <c:pt idx="2">
                  <c:v>9074000</c:v>
                </c:pt>
                <c:pt idx="3">
                  <c:v>11556000</c:v>
                </c:pt>
                <c:pt idx="4">
                  <c:v>14708000</c:v>
                </c:pt>
                <c:pt idx="5">
                  <c:v>24535000</c:v>
                </c:pt>
                <c:pt idx="6">
                  <c:v>12865000</c:v>
                </c:pt>
                <c:pt idx="7">
                  <c:v>15186000</c:v>
                </c:pt>
                <c:pt idx="8">
                  <c:v>30573000</c:v>
                </c:pt>
                <c:pt idx="9">
                  <c:v>29981000</c:v>
                </c:pt>
                <c:pt idx="10">
                  <c:v>34571000</c:v>
                </c:pt>
                <c:pt idx="11">
                  <c:v>48036000</c:v>
                </c:pt>
                <c:pt idx="12">
                  <c:v>95756000</c:v>
                </c:pt>
                <c:pt idx="13">
                  <c:v>28416000</c:v>
                </c:pt>
                <c:pt idx="14">
                  <c:v>15255000</c:v>
                </c:pt>
                <c:pt idx="15">
                  <c:v>32341000</c:v>
                </c:pt>
                <c:pt idx="16">
                  <c:v>29000000</c:v>
                </c:pt>
                <c:pt idx="17">
                  <c:v>27000000</c:v>
                </c:pt>
                <c:pt idx="18">
                  <c:v>16000000</c:v>
                </c:pt>
                <c:pt idx="19">
                  <c:v>16000000</c:v>
                </c:pt>
                <c:pt idx="20">
                  <c:v>16000000</c:v>
                </c:pt>
                <c:pt idx="21">
                  <c:v>10500000</c:v>
                </c:pt>
                <c:pt idx="22">
                  <c:v>25000000</c:v>
                </c:pt>
                <c:pt idx="23">
                  <c:v>35000000</c:v>
                </c:pt>
                <c:pt idx="24">
                  <c:v>35000000</c:v>
                </c:pt>
                <c:pt idx="25">
                  <c:v>36000000</c:v>
                </c:pt>
                <c:pt idx="26">
                  <c:v>40000000</c:v>
                </c:pt>
                <c:pt idx="27">
                  <c:v>50000000</c:v>
                </c:pt>
                <c:pt idx="28">
                  <c:v>39800000</c:v>
                </c:pt>
                <c:pt idx="29">
                  <c:v>68000000</c:v>
                </c:pt>
                <c:pt idx="30">
                  <c:v>45000000</c:v>
                </c:pt>
                <c:pt idx="31">
                  <c:v>19000000</c:v>
                </c:pt>
                <c:pt idx="32">
                  <c:v>46700000</c:v>
                </c:pt>
                <c:pt idx="33">
                  <c:v>73400000</c:v>
                </c:pt>
                <c:pt idx="34">
                  <c:v>42500000</c:v>
                </c:pt>
                <c:pt idx="35">
                  <c:v>56300000</c:v>
                </c:pt>
                <c:pt idx="36">
                  <c:v>40835000</c:v>
                </c:pt>
                <c:pt idx="37">
                  <c:v>49153000</c:v>
                </c:pt>
                <c:pt idx="38">
                  <c:v>45200000</c:v>
                </c:pt>
                <c:pt idx="39">
                  <c:v>68700000</c:v>
                </c:pt>
                <c:pt idx="40">
                  <c:v>72000000</c:v>
                </c:pt>
                <c:pt idx="41">
                  <c:v>89907000</c:v>
                </c:pt>
                <c:pt idx="42">
                  <c:v>103677000</c:v>
                </c:pt>
                <c:pt idx="43">
                  <c:v>162337000</c:v>
                </c:pt>
                <c:pt idx="44">
                  <c:v>138282000</c:v>
                </c:pt>
                <c:pt idx="45">
                  <c:v>161331000</c:v>
                </c:pt>
                <c:pt idx="46">
                  <c:v>177632000</c:v>
                </c:pt>
                <c:pt idx="47">
                  <c:v>149000000</c:v>
                </c:pt>
                <c:pt idx="48">
                  <c:v>70692000</c:v>
                </c:pt>
                <c:pt idx="49">
                  <c:v>57343000</c:v>
                </c:pt>
                <c:pt idx="50">
                  <c:v>26986000</c:v>
                </c:pt>
                <c:pt idx="51">
                  <c:v>86583000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70-4AD9-B600-FA5B3752D517}"/>
            </c:ext>
          </c:extLst>
        </c:ser>
        <c:ser>
          <c:idx val="7"/>
          <c:order val="5"/>
          <c:tx>
            <c:v>Goats $</c:v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'Export Data'!$M$161:$M$212</c:f>
              <c:numCache>
                <c:formatCode>General</c:formatCode>
                <c:ptCount val="52"/>
                <c:pt idx="0">
                  <c:v>5862000</c:v>
                </c:pt>
                <c:pt idx="1">
                  <c:v>5842000</c:v>
                </c:pt>
                <c:pt idx="2">
                  <c:v>8710000</c:v>
                </c:pt>
                <c:pt idx="3">
                  <c:v>10431000</c:v>
                </c:pt>
                <c:pt idx="4">
                  <c:v>12411000</c:v>
                </c:pt>
                <c:pt idx="5">
                  <c:v>23339000</c:v>
                </c:pt>
                <c:pt idx="6">
                  <c:v>12562000</c:v>
                </c:pt>
                <c:pt idx="7">
                  <c:v>15960000</c:v>
                </c:pt>
                <c:pt idx="8">
                  <c:v>40538000</c:v>
                </c:pt>
                <c:pt idx="9">
                  <c:v>30333000</c:v>
                </c:pt>
                <c:pt idx="10">
                  <c:v>34772000</c:v>
                </c:pt>
                <c:pt idx="11">
                  <c:v>55484000</c:v>
                </c:pt>
                <c:pt idx="12">
                  <c:v>80114000</c:v>
                </c:pt>
                <c:pt idx="13">
                  <c:v>28672000</c:v>
                </c:pt>
                <c:pt idx="14">
                  <c:v>15120000</c:v>
                </c:pt>
                <c:pt idx="15">
                  <c:v>35505000</c:v>
                </c:pt>
                <c:pt idx="16">
                  <c:v>29000000</c:v>
                </c:pt>
                <c:pt idx="17">
                  <c:v>25000000</c:v>
                </c:pt>
                <c:pt idx="18">
                  <c:v>16000000</c:v>
                </c:pt>
                <c:pt idx="19">
                  <c:v>16000000</c:v>
                </c:pt>
                <c:pt idx="20">
                  <c:v>16000000</c:v>
                </c:pt>
                <c:pt idx="21">
                  <c:v>10500000</c:v>
                </c:pt>
                <c:pt idx="22">
                  <c:v>25000000</c:v>
                </c:pt>
                <c:pt idx="23">
                  <c:v>17000000</c:v>
                </c:pt>
                <c:pt idx="24">
                  <c:v>23000000</c:v>
                </c:pt>
                <c:pt idx="25">
                  <c:v>52000000</c:v>
                </c:pt>
                <c:pt idx="26">
                  <c:v>44800000</c:v>
                </c:pt>
                <c:pt idx="27">
                  <c:v>32000000</c:v>
                </c:pt>
                <c:pt idx="28">
                  <c:v>8500000</c:v>
                </c:pt>
                <c:pt idx="29">
                  <c:v>11500000</c:v>
                </c:pt>
                <c:pt idx="30">
                  <c:v>18600000</c:v>
                </c:pt>
                <c:pt idx="31">
                  <c:v>290000</c:v>
                </c:pt>
                <c:pt idx="32">
                  <c:v>10300000</c:v>
                </c:pt>
                <c:pt idx="33">
                  <c:v>13500000</c:v>
                </c:pt>
                <c:pt idx="34">
                  <c:v>23380000</c:v>
                </c:pt>
                <c:pt idx="35">
                  <c:v>29484000</c:v>
                </c:pt>
                <c:pt idx="36">
                  <c:v>29751000</c:v>
                </c:pt>
                <c:pt idx="37">
                  <c:v>39260000</c:v>
                </c:pt>
                <c:pt idx="38">
                  <c:v>24863000</c:v>
                </c:pt>
                <c:pt idx="39">
                  <c:v>43249000</c:v>
                </c:pt>
                <c:pt idx="40">
                  <c:v>44375000</c:v>
                </c:pt>
                <c:pt idx="41">
                  <c:v>94108000</c:v>
                </c:pt>
                <c:pt idx="42">
                  <c:v>99509000</c:v>
                </c:pt>
                <c:pt idx="43">
                  <c:v>139651000</c:v>
                </c:pt>
                <c:pt idx="44">
                  <c:v>177125000</c:v>
                </c:pt>
                <c:pt idx="45">
                  <c:v>196595000</c:v>
                </c:pt>
                <c:pt idx="46">
                  <c:v>180000000</c:v>
                </c:pt>
                <c:pt idx="47">
                  <c:v>180000000</c:v>
                </c:pt>
                <c:pt idx="48">
                  <c:v>90000000</c:v>
                </c:pt>
                <c:pt idx="49">
                  <c:v>180000000</c:v>
                </c:pt>
                <c:pt idx="50">
                  <c:v>180000000</c:v>
                </c:pt>
                <c:pt idx="51">
                  <c:v>90000000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C70-4AD9-B600-FA5B3752D517}"/>
            </c:ext>
          </c:extLst>
        </c:ser>
        <c:ser>
          <c:idx val="6"/>
          <c:order val="6"/>
          <c:tx>
            <c:v>Cattle $</c:v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'Export Data'!$L$161:$L$212</c:f>
              <c:numCache>
                <c:formatCode>General</c:formatCode>
                <c:ptCount val="52"/>
                <c:pt idx="0">
                  <c:v>2163000</c:v>
                </c:pt>
                <c:pt idx="1">
                  <c:v>1861000</c:v>
                </c:pt>
                <c:pt idx="2">
                  <c:v>3207000</c:v>
                </c:pt>
                <c:pt idx="3">
                  <c:v>5574000</c:v>
                </c:pt>
                <c:pt idx="4">
                  <c:v>3431000</c:v>
                </c:pt>
                <c:pt idx="5">
                  <c:v>5321000</c:v>
                </c:pt>
                <c:pt idx="6">
                  <c:v>11435000</c:v>
                </c:pt>
                <c:pt idx="7">
                  <c:v>6624000</c:v>
                </c:pt>
                <c:pt idx="8">
                  <c:v>16045000</c:v>
                </c:pt>
                <c:pt idx="9">
                  <c:v>21602000</c:v>
                </c:pt>
                <c:pt idx="10">
                  <c:v>24912000</c:v>
                </c:pt>
                <c:pt idx="11">
                  <c:v>27123000</c:v>
                </c:pt>
                <c:pt idx="12">
                  <c:v>42996000</c:v>
                </c:pt>
                <c:pt idx="13">
                  <c:v>13799000</c:v>
                </c:pt>
                <c:pt idx="14">
                  <c:v>2016000</c:v>
                </c:pt>
                <c:pt idx="15">
                  <c:v>11088000</c:v>
                </c:pt>
                <c:pt idx="16">
                  <c:v>9537000</c:v>
                </c:pt>
                <c:pt idx="17">
                  <c:v>12628000</c:v>
                </c:pt>
                <c:pt idx="18">
                  <c:v>7200000</c:v>
                </c:pt>
                <c:pt idx="19">
                  <c:v>5500000</c:v>
                </c:pt>
                <c:pt idx="20">
                  <c:v>5500000</c:v>
                </c:pt>
                <c:pt idx="21">
                  <c:v>5500000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300000</c:v>
                </c:pt>
                <c:pt idx="26">
                  <c:v>590000</c:v>
                </c:pt>
                <c:pt idx="27">
                  <c:v>28000000</c:v>
                </c:pt>
                <c:pt idx="28">
                  <c:v>36000000</c:v>
                </c:pt>
                <c:pt idx="29">
                  <c:v>38000000</c:v>
                </c:pt>
                <c:pt idx="30">
                  <c:v>27000000</c:v>
                </c:pt>
                <c:pt idx="31">
                  <c:v>17000000</c:v>
                </c:pt>
                <c:pt idx="32">
                  <c:v>27000000</c:v>
                </c:pt>
                <c:pt idx="33">
                  <c:v>28912000</c:v>
                </c:pt>
                <c:pt idx="34">
                  <c:v>14256000</c:v>
                </c:pt>
                <c:pt idx="35">
                  <c:v>22329000</c:v>
                </c:pt>
                <c:pt idx="36">
                  <c:v>15271000</c:v>
                </c:pt>
                <c:pt idx="37">
                  <c:v>26787000</c:v>
                </c:pt>
                <c:pt idx="38">
                  <c:v>15887000</c:v>
                </c:pt>
                <c:pt idx="39">
                  <c:v>32850000</c:v>
                </c:pt>
                <c:pt idx="40">
                  <c:v>25000000</c:v>
                </c:pt>
                <c:pt idx="41">
                  <c:v>49432000</c:v>
                </c:pt>
                <c:pt idx="42">
                  <c:v>61359000</c:v>
                </c:pt>
                <c:pt idx="43">
                  <c:v>70112000</c:v>
                </c:pt>
                <c:pt idx="44">
                  <c:v>87176000</c:v>
                </c:pt>
                <c:pt idx="45">
                  <c:v>93424000</c:v>
                </c:pt>
                <c:pt idx="46">
                  <c:v>41235000</c:v>
                </c:pt>
                <c:pt idx="47">
                  <c:v>43131000</c:v>
                </c:pt>
                <c:pt idx="48">
                  <c:v>38721000</c:v>
                </c:pt>
                <c:pt idx="49">
                  <c:v>49765000</c:v>
                </c:pt>
                <c:pt idx="50">
                  <c:v>39716000</c:v>
                </c:pt>
                <c:pt idx="51">
                  <c:v>30534000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70-4AD9-B600-FA5B3752D517}"/>
            </c:ext>
          </c:extLst>
        </c:ser>
        <c:ser>
          <c:idx val="5"/>
          <c:order val="7"/>
          <c:tx>
            <c:v>Camels $</c:v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'Export Data'!$K$161:$K$212</c:f>
              <c:numCache>
                <c:formatCode>General</c:formatCode>
                <c:ptCount val="52"/>
                <c:pt idx="0">
                  <c:v>2655000</c:v>
                </c:pt>
                <c:pt idx="1">
                  <c:v>2340000</c:v>
                </c:pt>
                <c:pt idx="2">
                  <c:v>2121000</c:v>
                </c:pt>
                <c:pt idx="3">
                  <c:v>3710000</c:v>
                </c:pt>
                <c:pt idx="4">
                  <c:v>4810000</c:v>
                </c:pt>
                <c:pt idx="5">
                  <c:v>7540000</c:v>
                </c:pt>
                <c:pt idx="6">
                  <c:v>7854000</c:v>
                </c:pt>
                <c:pt idx="7">
                  <c:v>7666000</c:v>
                </c:pt>
                <c:pt idx="8">
                  <c:v>6444000</c:v>
                </c:pt>
                <c:pt idx="9">
                  <c:v>6367000</c:v>
                </c:pt>
                <c:pt idx="10">
                  <c:v>7426000</c:v>
                </c:pt>
                <c:pt idx="11">
                  <c:v>5870000</c:v>
                </c:pt>
                <c:pt idx="12">
                  <c:v>6345000</c:v>
                </c:pt>
                <c:pt idx="13">
                  <c:v>3956000</c:v>
                </c:pt>
                <c:pt idx="14">
                  <c:v>1680000</c:v>
                </c:pt>
                <c:pt idx="15">
                  <c:v>2940000</c:v>
                </c:pt>
                <c:pt idx="16">
                  <c:v>3141000</c:v>
                </c:pt>
                <c:pt idx="17">
                  <c:v>6625000</c:v>
                </c:pt>
                <c:pt idx="18">
                  <c:v>4600000</c:v>
                </c:pt>
                <c:pt idx="19">
                  <c:v>6000000</c:v>
                </c:pt>
                <c:pt idx="20">
                  <c:v>6000000</c:v>
                </c:pt>
                <c:pt idx="21">
                  <c:v>6000000</c:v>
                </c:pt>
                <c:pt idx="22">
                  <c:v>8000000</c:v>
                </c:pt>
                <c:pt idx="23">
                  <c:v>4000000</c:v>
                </c:pt>
                <c:pt idx="24">
                  <c:v>8000000</c:v>
                </c:pt>
                <c:pt idx="25">
                  <c:v>12000000</c:v>
                </c:pt>
                <c:pt idx="26">
                  <c:v>16000000</c:v>
                </c:pt>
                <c:pt idx="27">
                  <c:v>25000000</c:v>
                </c:pt>
                <c:pt idx="28">
                  <c:v>15500000</c:v>
                </c:pt>
                <c:pt idx="29">
                  <c:v>22000000</c:v>
                </c:pt>
                <c:pt idx="30">
                  <c:v>10000000</c:v>
                </c:pt>
                <c:pt idx="31">
                  <c:v>2000000</c:v>
                </c:pt>
                <c:pt idx="32">
                  <c:v>8500000</c:v>
                </c:pt>
                <c:pt idx="33">
                  <c:v>400000</c:v>
                </c:pt>
                <c:pt idx="34">
                  <c:v>574000</c:v>
                </c:pt>
                <c:pt idx="35">
                  <c:v>0</c:v>
                </c:pt>
                <c:pt idx="36">
                  <c:v>48000</c:v>
                </c:pt>
                <c:pt idx="37">
                  <c:v>14000</c:v>
                </c:pt>
                <c:pt idx="38">
                  <c:v>20000</c:v>
                </c:pt>
                <c:pt idx="39">
                  <c:v>20000</c:v>
                </c:pt>
                <c:pt idx="40">
                  <c:v>20550000</c:v>
                </c:pt>
                <c:pt idx="41">
                  <c:v>31133000</c:v>
                </c:pt>
                <c:pt idx="42">
                  <c:v>41236000</c:v>
                </c:pt>
                <c:pt idx="43">
                  <c:v>49779000</c:v>
                </c:pt>
                <c:pt idx="44">
                  <c:v>33996000</c:v>
                </c:pt>
                <c:pt idx="45">
                  <c:v>34380000</c:v>
                </c:pt>
                <c:pt idx="46">
                  <c:v>34000000</c:v>
                </c:pt>
                <c:pt idx="47">
                  <c:v>35000000</c:v>
                </c:pt>
                <c:pt idx="48">
                  <c:v>37000000</c:v>
                </c:pt>
                <c:pt idx="49">
                  <c:v>37000000</c:v>
                </c:pt>
                <c:pt idx="50">
                  <c:v>18830000</c:v>
                </c:pt>
                <c:pt idx="51">
                  <c:v>8981000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70-4AD9-B600-FA5B3752D517}"/>
            </c:ext>
          </c:extLst>
        </c:ser>
        <c:ser>
          <c:idx val="0"/>
          <c:order val="8"/>
          <c:tx>
            <c:v>Total $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'Export Data'!$O$161:$O$212</c:f>
              <c:numCache>
                <c:formatCode>#,##0</c:formatCode>
                <c:ptCount val="52"/>
                <c:pt idx="0">
                  <c:v>16695000</c:v>
                </c:pt>
                <c:pt idx="1">
                  <c:v>16644000</c:v>
                </c:pt>
                <c:pt idx="2">
                  <c:v>23112000</c:v>
                </c:pt>
                <c:pt idx="3">
                  <c:v>31271000</c:v>
                </c:pt>
                <c:pt idx="4">
                  <c:v>35360000</c:v>
                </c:pt>
                <c:pt idx="5">
                  <c:v>60735000</c:v>
                </c:pt>
                <c:pt idx="6">
                  <c:v>44716000</c:v>
                </c:pt>
                <c:pt idx="7">
                  <c:v>45436000</c:v>
                </c:pt>
                <c:pt idx="8">
                  <c:v>93600000</c:v>
                </c:pt>
                <c:pt idx="9">
                  <c:v>88283000</c:v>
                </c:pt>
                <c:pt idx="10">
                  <c:v>101681000</c:v>
                </c:pt>
                <c:pt idx="11">
                  <c:v>136513000</c:v>
                </c:pt>
                <c:pt idx="12">
                  <c:v>225211000</c:v>
                </c:pt>
                <c:pt idx="13">
                  <c:v>74843000</c:v>
                </c:pt>
                <c:pt idx="14">
                  <c:v>34071000</c:v>
                </c:pt>
                <c:pt idx="15">
                  <c:v>81874000</c:v>
                </c:pt>
                <c:pt idx="16">
                  <c:v>70678000</c:v>
                </c:pt>
                <c:pt idx="17">
                  <c:v>71253000</c:v>
                </c:pt>
                <c:pt idx="18">
                  <c:v>43800000</c:v>
                </c:pt>
                <c:pt idx="19">
                  <c:v>43500000</c:v>
                </c:pt>
                <c:pt idx="20">
                  <c:v>43500000</c:v>
                </c:pt>
                <c:pt idx="21">
                  <c:v>32500000</c:v>
                </c:pt>
                <c:pt idx="22">
                  <c:v>58000000</c:v>
                </c:pt>
                <c:pt idx="23">
                  <c:v>56000000</c:v>
                </c:pt>
                <c:pt idx="24">
                  <c:v>66000000</c:v>
                </c:pt>
                <c:pt idx="25">
                  <c:v>100300000</c:v>
                </c:pt>
                <c:pt idx="26">
                  <c:v>101390000</c:v>
                </c:pt>
                <c:pt idx="27">
                  <c:v>135000000</c:v>
                </c:pt>
                <c:pt idx="28">
                  <c:v>99800000</c:v>
                </c:pt>
                <c:pt idx="29">
                  <c:v>139500000</c:v>
                </c:pt>
                <c:pt idx="30">
                  <c:v>100600000</c:v>
                </c:pt>
                <c:pt idx="31">
                  <c:v>38290000</c:v>
                </c:pt>
                <c:pt idx="32">
                  <c:v>92500000</c:v>
                </c:pt>
                <c:pt idx="33">
                  <c:v>116212000</c:v>
                </c:pt>
                <c:pt idx="34">
                  <c:v>80710000</c:v>
                </c:pt>
                <c:pt idx="35">
                  <c:v>108113000</c:v>
                </c:pt>
                <c:pt idx="36">
                  <c:v>85905000</c:v>
                </c:pt>
                <c:pt idx="37">
                  <c:v>115214000</c:v>
                </c:pt>
                <c:pt idx="38">
                  <c:v>85970000</c:v>
                </c:pt>
                <c:pt idx="39">
                  <c:v>144819000</c:v>
                </c:pt>
                <c:pt idx="40">
                  <c:v>161925000</c:v>
                </c:pt>
                <c:pt idx="41">
                  <c:v>264580000</c:v>
                </c:pt>
                <c:pt idx="42">
                  <c:v>305781000</c:v>
                </c:pt>
                <c:pt idx="43">
                  <c:v>421879000</c:v>
                </c:pt>
                <c:pt idx="44">
                  <c:v>436579000</c:v>
                </c:pt>
                <c:pt idx="45">
                  <c:v>485730000</c:v>
                </c:pt>
                <c:pt idx="46">
                  <c:v>432867000</c:v>
                </c:pt>
                <c:pt idx="47">
                  <c:v>407131000</c:v>
                </c:pt>
                <c:pt idx="48">
                  <c:v>236413000</c:v>
                </c:pt>
                <c:pt idx="49">
                  <c:v>324108000</c:v>
                </c:pt>
                <c:pt idx="50">
                  <c:v>265532000</c:v>
                </c:pt>
                <c:pt idx="51">
                  <c:v>216098000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C70-4AD9-B600-FA5B3752D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689392"/>
        <c:axId val="401688976"/>
      </c:lineChart>
      <c:catAx>
        <c:axId val="40168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688144"/>
        <c:crosses val="autoZero"/>
        <c:auto val="1"/>
        <c:lblAlgn val="ctr"/>
        <c:lblOffset val="100"/>
        <c:tickLblSkip val="5"/>
        <c:noMultiLvlLbl val="0"/>
      </c:catAx>
      <c:valAx>
        <c:axId val="40168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687728"/>
        <c:crosses val="autoZero"/>
        <c:crossBetween val="between"/>
      </c:valAx>
      <c:valAx>
        <c:axId val="401688976"/>
        <c:scaling>
          <c:orientation val="minMax"/>
        </c:scaling>
        <c:delete val="0"/>
        <c:axPos val="r"/>
        <c:numFmt formatCode="[$$-409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689392"/>
        <c:crosses val="max"/>
        <c:crossBetween val="between"/>
      </c:valAx>
      <c:catAx>
        <c:axId val="401689392"/>
        <c:scaling>
          <c:orientation val="minMax"/>
        </c:scaling>
        <c:delete val="1"/>
        <c:axPos val="b"/>
        <c:majorTickMark val="none"/>
        <c:minorTickMark val="none"/>
        <c:tickLblPos val="nextTo"/>
        <c:crossAx val="401688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Sudan</a:t>
            </a:r>
            <a:r>
              <a:rPr lang="en-GB" baseline="0"/>
              <a:t> livestock exports by type, number (stacked) &amp; value 1970-2021</a:t>
            </a:r>
          </a:p>
          <a:p>
            <a:pPr>
              <a:defRPr/>
            </a:pPr>
            <a:r>
              <a:rPr lang="en-GB" baseline="0"/>
              <a:t>source FAOstat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'Export Data'!$G$1</c:f>
              <c:strCache>
                <c:ptCount val="1"/>
                <c:pt idx="0">
                  <c:v>Sheep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'Export Data'!$B$161:$B$212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'Export Data'!$G$214:$G$265</c:f>
              <c:numCache>
                <c:formatCode>#,##0</c:formatCode>
                <c:ptCount val="52"/>
                <c:pt idx="0">
                  <c:v>178599</c:v>
                </c:pt>
                <c:pt idx="1">
                  <c:v>121507</c:v>
                </c:pt>
                <c:pt idx="2">
                  <c:v>160553</c:v>
                </c:pt>
                <c:pt idx="3">
                  <c:v>205736</c:v>
                </c:pt>
                <c:pt idx="4">
                  <c:v>290823</c:v>
                </c:pt>
                <c:pt idx="5">
                  <c:v>71447</c:v>
                </c:pt>
                <c:pt idx="6">
                  <c:v>126000</c:v>
                </c:pt>
                <c:pt idx="7">
                  <c:v>255915</c:v>
                </c:pt>
                <c:pt idx="8">
                  <c:v>267446</c:v>
                </c:pt>
                <c:pt idx="9">
                  <c:v>366000</c:v>
                </c:pt>
                <c:pt idx="10">
                  <c:v>420271</c:v>
                </c:pt>
                <c:pt idx="11">
                  <c:v>495041</c:v>
                </c:pt>
                <c:pt idx="12">
                  <c:v>568887</c:v>
                </c:pt>
                <c:pt idx="13">
                  <c:v>395516</c:v>
                </c:pt>
                <c:pt idx="14">
                  <c:v>473615</c:v>
                </c:pt>
                <c:pt idx="15">
                  <c:v>576456</c:v>
                </c:pt>
                <c:pt idx="16">
                  <c:v>239750</c:v>
                </c:pt>
                <c:pt idx="17">
                  <c:v>70548</c:v>
                </c:pt>
                <c:pt idx="18">
                  <c:v>204938</c:v>
                </c:pt>
                <c:pt idx="19">
                  <c:v>196455</c:v>
                </c:pt>
                <c:pt idx="20">
                  <c:v>627654</c:v>
                </c:pt>
                <c:pt idx="21">
                  <c:v>400000</c:v>
                </c:pt>
                <c:pt idx="22">
                  <c:v>500000</c:v>
                </c:pt>
                <c:pt idx="23">
                  <c:v>600000</c:v>
                </c:pt>
                <c:pt idx="24">
                  <c:v>1035000</c:v>
                </c:pt>
                <c:pt idx="25">
                  <c:v>850000</c:v>
                </c:pt>
                <c:pt idx="26">
                  <c:v>1187753</c:v>
                </c:pt>
                <c:pt idx="27">
                  <c:v>1050367</c:v>
                </c:pt>
                <c:pt idx="28">
                  <c:v>1181846</c:v>
                </c:pt>
                <c:pt idx="29">
                  <c:v>1388170</c:v>
                </c:pt>
                <c:pt idx="30">
                  <c:v>583629</c:v>
                </c:pt>
                <c:pt idx="31">
                  <c:v>6640</c:v>
                </c:pt>
                <c:pt idx="32">
                  <c:v>1576931</c:v>
                </c:pt>
                <c:pt idx="33">
                  <c:v>1351685</c:v>
                </c:pt>
                <c:pt idx="34">
                  <c:v>1480116</c:v>
                </c:pt>
                <c:pt idx="35">
                  <c:v>1147028</c:v>
                </c:pt>
                <c:pt idx="36">
                  <c:v>1040754</c:v>
                </c:pt>
                <c:pt idx="37">
                  <c:v>719890</c:v>
                </c:pt>
                <c:pt idx="38">
                  <c:v>508540</c:v>
                </c:pt>
                <c:pt idx="39">
                  <c:v>1220055</c:v>
                </c:pt>
                <c:pt idx="40">
                  <c:v>1699155</c:v>
                </c:pt>
                <c:pt idx="41">
                  <c:v>2566266</c:v>
                </c:pt>
                <c:pt idx="42">
                  <c:v>3494340</c:v>
                </c:pt>
                <c:pt idx="43">
                  <c:v>3706797</c:v>
                </c:pt>
                <c:pt idx="44">
                  <c:v>3740943</c:v>
                </c:pt>
                <c:pt idx="45">
                  <c:v>5205940</c:v>
                </c:pt>
                <c:pt idx="46">
                  <c:v>4843747</c:v>
                </c:pt>
                <c:pt idx="47">
                  <c:v>3700000</c:v>
                </c:pt>
                <c:pt idx="48">
                  <c:v>4591000</c:v>
                </c:pt>
                <c:pt idx="49">
                  <c:v>3492410</c:v>
                </c:pt>
                <c:pt idx="50">
                  <c:v>1249993</c:v>
                </c:pt>
                <c:pt idx="51">
                  <c:v>1924591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7-B446-AC3F-6C2ACBCC5F07}"/>
            </c:ext>
          </c:extLst>
        </c:ser>
        <c:ser>
          <c:idx val="3"/>
          <c:order val="1"/>
          <c:tx>
            <c:strRef>
              <c:f>'Export Data'!$F$1</c:f>
              <c:strCache>
                <c:ptCount val="1"/>
                <c:pt idx="0">
                  <c:v>Goats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'Export Data'!$B$161:$B$212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'Export Data'!$F$214:$F$265</c:f>
              <c:numCache>
                <c:formatCode>#,##0</c:formatCode>
                <c:ptCount val="52"/>
                <c:pt idx="0">
                  <c:v>0</c:v>
                </c:pt>
                <c:pt idx="1">
                  <c:v>879</c:v>
                </c:pt>
                <c:pt idx="2">
                  <c:v>0</c:v>
                </c:pt>
                <c:pt idx="3">
                  <c:v>1900</c:v>
                </c:pt>
                <c:pt idx="4">
                  <c:v>2306</c:v>
                </c:pt>
                <c:pt idx="5">
                  <c:v>5774</c:v>
                </c:pt>
                <c:pt idx="6">
                  <c:v>23000</c:v>
                </c:pt>
                <c:pt idx="7">
                  <c:v>0</c:v>
                </c:pt>
                <c:pt idx="8">
                  <c:v>0</c:v>
                </c:pt>
                <c:pt idx="9">
                  <c:v>1200</c:v>
                </c:pt>
                <c:pt idx="10">
                  <c:v>1549</c:v>
                </c:pt>
                <c:pt idx="11">
                  <c:v>4980</c:v>
                </c:pt>
                <c:pt idx="12">
                  <c:v>8480</c:v>
                </c:pt>
                <c:pt idx="13">
                  <c:v>5838</c:v>
                </c:pt>
                <c:pt idx="14">
                  <c:v>5251</c:v>
                </c:pt>
                <c:pt idx="15">
                  <c:v>2500</c:v>
                </c:pt>
                <c:pt idx="16">
                  <c:v>1160</c:v>
                </c:pt>
                <c:pt idx="17">
                  <c:v>0</c:v>
                </c:pt>
                <c:pt idx="18">
                  <c:v>6133</c:v>
                </c:pt>
                <c:pt idx="19">
                  <c:v>1002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54200</c:v>
                </c:pt>
                <c:pt idx="25">
                  <c:v>41920</c:v>
                </c:pt>
                <c:pt idx="26">
                  <c:v>57175</c:v>
                </c:pt>
                <c:pt idx="27">
                  <c:v>6617</c:v>
                </c:pt>
                <c:pt idx="28">
                  <c:v>51444</c:v>
                </c:pt>
                <c:pt idx="29">
                  <c:v>20040</c:v>
                </c:pt>
                <c:pt idx="30">
                  <c:v>5096</c:v>
                </c:pt>
                <c:pt idx="31">
                  <c:v>100</c:v>
                </c:pt>
                <c:pt idx="32">
                  <c:v>19791</c:v>
                </c:pt>
                <c:pt idx="33">
                  <c:v>51327</c:v>
                </c:pt>
                <c:pt idx="34">
                  <c:v>103395</c:v>
                </c:pt>
                <c:pt idx="35">
                  <c:v>122009</c:v>
                </c:pt>
                <c:pt idx="36">
                  <c:v>101228</c:v>
                </c:pt>
                <c:pt idx="37">
                  <c:v>220000</c:v>
                </c:pt>
                <c:pt idx="38">
                  <c:v>110000</c:v>
                </c:pt>
                <c:pt idx="39">
                  <c:v>101988</c:v>
                </c:pt>
                <c:pt idx="40">
                  <c:v>121869</c:v>
                </c:pt>
                <c:pt idx="41">
                  <c:v>157248</c:v>
                </c:pt>
                <c:pt idx="42">
                  <c:v>161613</c:v>
                </c:pt>
                <c:pt idx="43">
                  <c:v>198046</c:v>
                </c:pt>
                <c:pt idx="44">
                  <c:v>214133</c:v>
                </c:pt>
                <c:pt idx="45">
                  <c:v>215833</c:v>
                </c:pt>
                <c:pt idx="46">
                  <c:v>308100</c:v>
                </c:pt>
                <c:pt idx="47">
                  <c:v>288479</c:v>
                </c:pt>
                <c:pt idx="48">
                  <c:v>37726</c:v>
                </c:pt>
                <c:pt idx="49">
                  <c:v>135703</c:v>
                </c:pt>
                <c:pt idx="50">
                  <c:v>14272</c:v>
                </c:pt>
                <c:pt idx="51">
                  <c:v>18632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7-B446-AC3F-6C2ACBCC5F07}"/>
            </c:ext>
          </c:extLst>
        </c:ser>
        <c:ser>
          <c:idx val="2"/>
          <c:order val="2"/>
          <c:tx>
            <c:strRef>
              <c:f>'Export Data'!$E$1</c:f>
              <c:strCache>
                <c:ptCount val="1"/>
                <c:pt idx="0">
                  <c:v>Cattle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'Export Data'!$B$161:$B$212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'Export Data'!$E$214:$E$265</c:f>
              <c:numCache>
                <c:formatCode>#,##0</c:formatCode>
                <c:ptCount val="52"/>
                <c:pt idx="0">
                  <c:v>21098</c:v>
                </c:pt>
                <c:pt idx="1">
                  <c:v>20815</c:v>
                </c:pt>
                <c:pt idx="2">
                  <c:v>13779</c:v>
                </c:pt>
                <c:pt idx="3">
                  <c:v>16705</c:v>
                </c:pt>
                <c:pt idx="4">
                  <c:v>25280</c:v>
                </c:pt>
                <c:pt idx="5">
                  <c:v>1852</c:v>
                </c:pt>
                <c:pt idx="6">
                  <c:v>1498</c:v>
                </c:pt>
                <c:pt idx="7">
                  <c:v>14016</c:v>
                </c:pt>
                <c:pt idx="8">
                  <c:v>10606</c:v>
                </c:pt>
                <c:pt idx="9">
                  <c:v>12673</c:v>
                </c:pt>
                <c:pt idx="10">
                  <c:v>12566</c:v>
                </c:pt>
                <c:pt idx="11">
                  <c:v>18387</c:v>
                </c:pt>
                <c:pt idx="12">
                  <c:v>8299</c:v>
                </c:pt>
                <c:pt idx="13">
                  <c:v>15186</c:v>
                </c:pt>
                <c:pt idx="14">
                  <c:v>9305</c:v>
                </c:pt>
                <c:pt idx="15">
                  <c:v>10326</c:v>
                </c:pt>
                <c:pt idx="16">
                  <c:v>3200</c:v>
                </c:pt>
                <c:pt idx="17">
                  <c:v>0</c:v>
                </c:pt>
                <c:pt idx="18">
                  <c:v>11017</c:v>
                </c:pt>
                <c:pt idx="19">
                  <c:v>4352</c:v>
                </c:pt>
                <c:pt idx="20">
                  <c:v>13004</c:v>
                </c:pt>
                <c:pt idx="21">
                  <c:v>13967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3170</c:v>
                </c:pt>
                <c:pt idx="26">
                  <c:v>10092</c:v>
                </c:pt>
                <c:pt idx="27">
                  <c:v>3040</c:v>
                </c:pt>
                <c:pt idx="28">
                  <c:v>2867</c:v>
                </c:pt>
                <c:pt idx="29">
                  <c:v>6</c:v>
                </c:pt>
                <c:pt idx="30">
                  <c:v>163</c:v>
                </c:pt>
                <c:pt idx="31">
                  <c:v>0</c:v>
                </c:pt>
                <c:pt idx="32">
                  <c:v>1853</c:v>
                </c:pt>
                <c:pt idx="33">
                  <c:v>266</c:v>
                </c:pt>
                <c:pt idx="34">
                  <c:v>0</c:v>
                </c:pt>
                <c:pt idx="35">
                  <c:v>600</c:v>
                </c:pt>
                <c:pt idx="36">
                  <c:v>2717</c:v>
                </c:pt>
                <c:pt idx="37">
                  <c:v>3255</c:v>
                </c:pt>
                <c:pt idx="38">
                  <c:v>1240</c:v>
                </c:pt>
                <c:pt idx="39">
                  <c:v>19959</c:v>
                </c:pt>
                <c:pt idx="40">
                  <c:v>5000</c:v>
                </c:pt>
                <c:pt idx="41">
                  <c:v>975</c:v>
                </c:pt>
                <c:pt idx="42">
                  <c:v>15741</c:v>
                </c:pt>
                <c:pt idx="43">
                  <c:v>0</c:v>
                </c:pt>
                <c:pt idx="44">
                  <c:v>0</c:v>
                </c:pt>
                <c:pt idx="45">
                  <c:v>15</c:v>
                </c:pt>
                <c:pt idx="46">
                  <c:v>17627</c:v>
                </c:pt>
                <c:pt idx="47">
                  <c:v>33332</c:v>
                </c:pt>
                <c:pt idx="48">
                  <c:v>20335</c:v>
                </c:pt>
                <c:pt idx="49">
                  <c:v>26079</c:v>
                </c:pt>
                <c:pt idx="50">
                  <c:v>21333</c:v>
                </c:pt>
                <c:pt idx="51">
                  <c:v>24904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67-B446-AC3F-6C2ACBCC5F07}"/>
            </c:ext>
          </c:extLst>
        </c:ser>
        <c:ser>
          <c:idx val="1"/>
          <c:order val="3"/>
          <c:tx>
            <c:strRef>
              <c:f>'Export Data'!$D$1</c:f>
              <c:strCache>
                <c:ptCount val="1"/>
                <c:pt idx="0">
                  <c:v>Camels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'Export Data'!$B$161:$B$212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'Export Data'!$D$214:$D$265</c:f>
              <c:numCache>
                <c:formatCode>#,##0</c:formatCode>
                <c:ptCount val="52"/>
                <c:pt idx="0">
                  <c:v>45048</c:v>
                </c:pt>
                <c:pt idx="1">
                  <c:v>50966</c:v>
                </c:pt>
                <c:pt idx="2">
                  <c:v>0</c:v>
                </c:pt>
                <c:pt idx="3">
                  <c:v>0</c:v>
                </c:pt>
                <c:pt idx="4">
                  <c:v>4000</c:v>
                </c:pt>
                <c:pt idx="5">
                  <c:v>2000</c:v>
                </c:pt>
                <c:pt idx="6">
                  <c:v>5000</c:v>
                </c:pt>
                <c:pt idx="7">
                  <c:v>3000</c:v>
                </c:pt>
                <c:pt idx="8">
                  <c:v>3441</c:v>
                </c:pt>
                <c:pt idx="9">
                  <c:v>2271</c:v>
                </c:pt>
                <c:pt idx="10">
                  <c:v>305</c:v>
                </c:pt>
                <c:pt idx="11">
                  <c:v>1106</c:v>
                </c:pt>
                <c:pt idx="12">
                  <c:v>615</c:v>
                </c:pt>
                <c:pt idx="13">
                  <c:v>326</c:v>
                </c:pt>
                <c:pt idx="14">
                  <c:v>4805</c:v>
                </c:pt>
                <c:pt idx="15">
                  <c:v>440</c:v>
                </c:pt>
                <c:pt idx="16">
                  <c:v>205</c:v>
                </c:pt>
                <c:pt idx="17">
                  <c:v>623</c:v>
                </c:pt>
                <c:pt idx="18">
                  <c:v>361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15317</c:v>
                </c:pt>
                <c:pt idx="27">
                  <c:v>32995</c:v>
                </c:pt>
                <c:pt idx="28">
                  <c:v>92898</c:v>
                </c:pt>
                <c:pt idx="29">
                  <c:v>44571</c:v>
                </c:pt>
                <c:pt idx="30">
                  <c:v>61400</c:v>
                </c:pt>
                <c:pt idx="31">
                  <c:v>97441</c:v>
                </c:pt>
                <c:pt idx="32">
                  <c:v>50896</c:v>
                </c:pt>
                <c:pt idx="33">
                  <c:v>37763</c:v>
                </c:pt>
                <c:pt idx="34">
                  <c:v>46747</c:v>
                </c:pt>
                <c:pt idx="35">
                  <c:v>22296</c:v>
                </c:pt>
                <c:pt idx="36">
                  <c:v>56511</c:v>
                </c:pt>
                <c:pt idx="37">
                  <c:v>49539</c:v>
                </c:pt>
                <c:pt idx="38">
                  <c:v>50000</c:v>
                </c:pt>
                <c:pt idx="39">
                  <c:v>8227</c:v>
                </c:pt>
                <c:pt idx="40">
                  <c:v>6599</c:v>
                </c:pt>
                <c:pt idx="41">
                  <c:v>3517</c:v>
                </c:pt>
                <c:pt idx="42">
                  <c:v>399</c:v>
                </c:pt>
                <c:pt idx="43">
                  <c:v>15760</c:v>
                </c:pt>
                <c:pt idx="44">
                  <c:v>14019</c:v>
                </c:pt>
                <c:pt idx="45">
                  <c:v>13525</c:v>
                </c:pt>
                <c:pt idx="46">
                  <c:v>44972</c:v>
                </c:pt>
                <c:pt idx="47">
                  <c:v>34256</c:v>
                </c:pt>
                <c:pt idx="48">
                  <c:v>33583</c:v>
                </c:pt>
                <c:pt idx="49">
                  <c:v>6046</c:v>
                </c:pt>
                <c:pt idx="50">
                  <c:v>10317</c:v>
                </c:pt>
                <c:pt idx="51">
                  <c:v>86924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67-B446-AC3F-6C2ACBCC5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1687728"/>
        <c:axId val="401688144"/>
      </c:barChart>
      <c:lineChart>
        <c:grouping val="standard"/>
        <c:varyColors val="0"/>
        <c:ser>
          <c:idx val="8"/>
          <c:order val="4"/>
          <c:tx>
            <c:v>Sheep $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'Export Data'!$N$214:$N$265</c:f>
              <c:numCache>
                <c:formatCode>General</c:formatCode>
                <c:ptCount val="52"/>
                <c:pt idx="0">
                  <c:v>4446000</c:v>
                </c:pt>
                <c:pt idx="1">
                  <c:v>3238000</c:v>
                </c:pt>
                <c:pt idx="2">
                  <c:v>4478000</c:v>
                </c:pt>
                <c:pt idx="3">
                  <c:v>6310000</c:v>
                </c:pt>
                <c:pt idx="4">
                  <c:v>11527000</c:v>
                </c:pt>
                <c:pt idx="5">
                  <c:v>2988000</c:v>
                </c:pt>
                <c:pt idx="6">
                  <c:v>3600000</c:v>
                </c:pt>
                <c:pt idx="7">
                  <c:v>8627000</c:v>
                </c:pt>
                <c:pt idx="8">
                  <c:v>18373000</c:v>
                </c:pt>
                <c:pt idx="9">
                  <c:v>18900000</c:v>
                </c:pt>
                <c:pt idx="10">
                  <c:v>40122000</c:v>
                </c:pt>
                <c:pt idx="11">
                  <c:v>40818000</c:v>
                </c:pt>
                <c:pt idx="12">
                  <c:v>61340000</c:v>
                </c:pt>
                <c:pt idx="13">
                  <c:v>47871000</c:v>
                </c:pt>
                <c:pt idx="14">
                  <c:v>62234000</c:v>
                </c:pt>
                <c:pt idx="15">
                  <c:v>63555000</c:v>
                </c:pt>
                <c:pt idx="16">
                  <c:v>26722000</c:v>
                </c:pt>
                <c:pt idx="17">
                  <c:v>13862000</c:v>
                </c:pt>
                <c:pt idx="18">
                  <c:v>27645000</c:v>
                </c:pt>
                <c:pt idx="19">
                  <c:v>38545000</c:v>
                </c:pt>
                <c:pt idx="20">
                  <c:v>75000000</c:v>
                </c:pt>
                <c:pt idx="21">
                  <c:v>40000000</c:v>
                </c:pt>
                <c:pt idx="22">
                  <c:v>50000000</c:v>
                </c:pt>
                <c:pt idx="23">
                  <c:v>60000000</c:v>
                </c:pt>
                <c:pt idx="24">
                  <c:v>81310000</c:v>
                </c:pt>
                <c:pt idx="25">
                  <c:v>69835000</c:v>
                </c:pt>
                <c:pt idx="26">
                  <c:v>74427000</c:v>
                </c:pt>
                <c:pt idx="27">
                  <c:v>62020000</c:v>
                </c:pt>
                <c:pt idx="28">
                  <c:v>82031000</c:v>
                </c:pt>
                <c:pt idx="29">
                  <c:v>81230000</c:v>
                </c:pt>
                <c:pt idx="30">
                  <c:v>44122000</c:v>
                </c:pt>
                <c:pt idx="31">
                  <c:v>460000</c:v>
                </c:pt>
                <c:pt idx="32">
                  <c:v>120965000</c:v>
                </c:pt>
                <c:pt idx="33">
                  <c:v>92587000</c:v>
                </c:pt>
                <c:pt idx="34">
                  <c:v>118809000</c:v>
                </c:pt>
                <c:pt idx="35">
                  <c:v>98475000</c:v>
                </c:pt>
                <c:pt idx="36">
                  <c:v>103235000</c:v>
                </c:pt>
                <c:pt idx="37">
                  <c:v>54897000</c:v>
                </c:pt>
                <c:pt idx="38">
                  <c:v>49440000</c:v>
                </c:pt>
                <c:pt idx="39">
                  <c:v>220397000</c:v>
                </c:pt>
                <c:pt idx="40">
                  <c:v>158838000</c:v>
                </c:pt>
                <c:pt idx="41">
                  <c:v>239688000</c:v>
                </c:pt>
                <c:pt idx="42">
                  <c:v>296448000</c:v>
                </c:pt>
                <c:pt idx="43">
                  <c:v>363372000</c:v>
                </c:pt>
                <c:pt idx="44">
                  <c:v>408155000</c:v>
                </c:pt>
                <c:pt idx="45">
                  <c:v>468122000</c:v>
                </c:pt>
                <c:pt idx="46">
                  <c:v>399024000</c:v>
                </c:pt>
                <c:pt idx="47">
                  <c:v>457415000</c:v>
                </c:pt>
                <c:pt idx="48">
                  <c:v>466078000</c:v>
                </c:pt>
                <c:pt idx="49">
                  <c:v>388986000</c:v>
                </c:pt>
                <c:pt idx="50">
                  <c:v>135675000</c:v>
                </c:pt>
                <c:pt idx="51">
                  <c:v>211190000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67-B446-AC3F-6C2ACBCC5F07}"/>
            </c:ext>
          </c:extLst>
        </c:ser>
        <c:ser>
          <c:idx val="7"/>
          <c:order val="5"/>
          <c:tx>
            <c:v>Goats $</c:v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'Export Data'!$M$214:$M$265</c:f>
              <c:numCache>
                <c:formatCode>General</c:formatCode>
                <c:ptCount val="52"/>
                <c:pt idx="0">
                  <c:v>0</c:v>
                </c:pt>
                <c:pt idx="1">
                  <c:v>11000</c:v>
                </c:pt>
                <c:pt idx="2">
                  <c:v>0</c:v>
                </c:pt>
                <c:pt idx="3">
                  <c:v>55000</c:v>
                </c:pt>
                <c:pt idx="4">
                  <c:v>78000</c:v>
                </c:pt>
                <c:pt idx="5">
                  <c:v>158000</c:v>
                </c:pt>
                <c:pt idx="6">
                  <c:v>550000</c:v>
                </c:pt>
                <c:pt idx="7">
                  <c:v>0</c:v>
                </c:pt>
                <c:pt idx="8">
                  <c:v>0</c:v>
                </c:pt>
                <c:pt idx="9">
                  <c:v>33000</c:v>
                </c:pt>
                <c:pt idx="10">
                  <c:v>44000</c:v>
                </c:pt>
                <c:pt idx="11">
                  <c:v>168000</c:v>
                </c:pt>
                <c:pt idx="12">
                  <c:v>321000</c:v>
                </c:pt>
                <c:pt idx="13">
                  <c:v>234000</c:v>
                </c:pt>
                <c:pt idx="14">
                  <c:v>229000</c:v>
                </c:pt>
                <c:pt idx="15">
                  <c:v>76000</c:v>
                </c:pt>
                <c:pt idx="16">
                  <c:v>41000</c:v>
                </c:pt>
                <c:pt idx="17">
                  <c:v>0</c:v>
                </c:pt>
                <c:pt idx="18">
                  <c:v>250000</c:v>
                </c:pt>
                <c:pt idx="19">
                  <c:v>73000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4280000</c:v>
                </c:pt>
                <c:pt idx="25">
                  <c:v>4675000</c:v>
                </c:pt>
                <c:pt idx="26">
                  <c:v>1453000</c:v>
                </c:pt>
                <c:pt idx="27">
                  <c:v>430000</c:v>
                </c:pt>
                <c:pt idx="28">
                  <c:v>1241000</c:v>
                </c:pt>
                <c:pt idx="29">
                  <c:v>1293000</c:v>
                </c:pt>
                <c:pt idx="30">
                  <c:v>408000</c:v>
                </c:pt>
                <c:pt idx="31">
                  <c:v>10000</c:v>
                </c:pt>
                <c:pt idx="32">
                  <c:v>1249000</c:v>
                </c:pt>
                <c:pt idx="33">
                  <c:v>1813000</c:v>
                </c:pt>
                <c:pt idx="34">
                  <c:v>2540000</c:v>
                </c:pt>
                <c:pt idx="35">
                  <c:v>3055000</c:v>
                </c:pt>
                <c:pt idx="36">
                  <c:v>3218000</c:v>
                </c:pt>
                <c:pt idx="37">
                  <c:v>6200000</c:v>
                </c:pt>
                <c:pt idx="38">
                  <c:v>3800000</c:v>
                </c:pt>
                <c:pt idx="39">
                  <c:v>3850000</c:v>
                </c:pt>
                <c:pt idx="40">
                  <c:v>5756000</c:v>
                </c:pt>
                <c:pt idx="41">
                  <c:v>8154000</c:v>
                </c:pt>
                <c:pt idx="42">
                  <c:v>9395000</c:v>
                </c:pt>
                <c:pt idx="43">
                  <c:v>14650000</c:v>
                </c:pt>
                <c:pt idx="44">
                  <c:v>24575000</c:v>
                </c:pt>
                <c:pt idx="45">
                  <c:v>29171000</c:v>
                </c:pt>
                <c:pt idx="46">
                  <c:v>18323000</c:v>
                </c:pt>
                <c:pt idx="47">
                  <c:v>19336000</c:v>
                </c:pt>
                <c:pt idx="48">
                  <c:v>17102000</c:v>
                </c:pt>
                <c:pt idx="49">
                  <c:v>13356000</c:v>
                </c:pt>
                <c:pt idx="50">
                  <c:v>1321000</c:v>
                </c:pt>
                <c:pt idx="51">
                  <c:v>1793000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67-B446-AC3F-6C2ACBCC5F07}"/>
            </c:ext>
          </c:extLst>
        </c:ser>
        <c:ser>
          <c:idx val="6"/>
          <c:order val="6"/>
          <c:tx>
            <c:v>Cattle $</c:v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'Export Data'!$L$214:$L$265</c:f>
              <c:numCache>
                <c:formatCode>General</c:formatCode>
                <c:ptCount val="52"/>
                <c:pt idx="0">
                  <c:v>2208000</c:v>
                </c:pt>
                <c:pt idx="1">
                  <c:v>2364000</c:v>
                </c:pt>
                <c:pt idx="2">
                  <c:v>1641000</c:v>
                </c:pt>
                <c:pt idx="3">
                  <c:v>2101000</c:v>
                </c:pt>
                <c:pt idx="4">
                  <c:v>4993000</c:v>
                </c:pt>
                <c:pt idx="5">
                  <c:v>409000</c:v>
                </c:pt>
                <c:pt idx="6">
                  <c:v>437000</c:v>
                </c:pt>
                <c:pt idx="7">
                  <c:v>3268000</c:v>
                </c:pt>
                <c:pt idx="8">
                  <c:v>2807000</c:v>
                </c:pt>
                <c:pt idx="9">
                  <c:v>4031000</c:v>
                </c:pt>
                <c:pt idx="10">
                  <c:v>4019000</c:v>
                </c:pt>
                <c:pt idx="11">
                  <c:v>5745000</c:v>
                </c:pt>
                <c:pt idx="12">
                  <c:v>2671000</c:v>
                </c:pt>
                <c:pt idx="13">
                  <c:v>7067000</c:v>
                </c:pt>
                <c:pt idx="14">
                  <c:v>5380000</c:v>
                </c:pt>
                <c:pt idx="15">
                  <c:v>5798000</c:v>
                </c:pt>
                <c:pt idx="16">
                  <c:v>1704000</c:v>
                </c:pt>
                <c:pt idx="17">
                  <c:v>0</c:v>
                </c:pt>
                <c:pt idx="18">
                  <c:v>6000000</c:v>
                </c:pt>
                <c:pt idx="19">
                  <c:v>3719000</c:v>
                </c:pt>
                <c:pt idx="20">
                  <c:v>7500000</c:v>
                </c:pt>
                <c:pt idx="21">
                  <c:v>8400000</c:v>
                </c:pt>
                <c:pt idx="22">
                  <c:v>6000000</c:v>
                </c:pt>
                <c:pt idx="23">
                  <c:v>6000000</c:v>
                </c:pt>
                <c:pt idx="24">
                  <c:v>6000000</c:v>
                </c:pt>
                <c:pt idx="25">
                  <c:v>900000</c:v>
                </c:pt>
                <c:pt idx="26">
                  <c:v>2688000</c:v>
                </c:pt>
                <c:pt idx="27">
                  <c:v>625000</c:v>
                </c:pt>
                <c:pt idx="28">
                  <c:v>786000</c:v>
                </c:pt>
                <c:pt idx="29">
                  <c:v>3000</c:v>
                </c:pt>
                <c:pt idx="30">
                  <c:v>48000</c:v>
                </c:pt>
                <c:pt idx="31">
                  <c:v>0</c:v>
                </c:pt>
                <c:pt idx="32">
                  <c:v>587000</c:v>
                </c:pt>
                <c:pt idx="33">
                  <c:v>52000</c:v>
                </c:pt>
                <c:pt idx="34">
                  <c:v>0</c:v>
                </c:pt>
                <c:pt idx="35">
                  <c:v>355000</c:v>
                </c:pt>
                <c:pt idx="36">
                  <c:v>520000</c:v>
                </c:pt>
                <c:pt idx="37">
                  <c:v>1500000</c:v>
                </c:pt>
                <c:pt idx="38">
                  <c:v>776000</c:v>
                </c:pt>
                <c:pt idx="39">
                  <c:v>5185000</c:v>
                </c:pt>
                <c:pt idx="40">
                  <c:v>1500000</c:v>
                </c:pt>
                <c:pt idx="41">
                  <c:v>349000</c:v>
                </c:pt>
                <c:pt idx="42">
                  <c:v>10390000</c:v>
                </c:pt>
                <c:pt idx="43">
                  <c:v>0</c:v>
                </c:pt>
                <c:pt idx="44">
                  <c:v>0</c:v>
                </c:pt>
                <c:pt idx="45">
                  <c:v>1000</c:v>
                </c:pt>
                <c:pt idx="46">
                  <c:v>55054000</c:v>
                </c:pt>
                <c:pt idx="47">
                  <c:v>51627000</c:v>
                </c:pt>
                <c:pt idx="48">
                  <c:v>64740000</c:v>
                </c:pt>
                <c:pt idx="49">
                  <c:v>40946000</c:v>
                </c:pt>
                <c:pt idx="50">
                  <c:v>20030000</c:v>
                </c:pt>
                <c:pt idx="51">
                  <c:v>21129000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67-B446-AC3F-6C2ACBCC5F07}"/>
            </c:ext>
          </c:extLst>
        </c:ser>
        <c:ser>
          <c:idx val="5"/>
          <c:order val="7"/>
          <c:tx>
            <c:v>Camels $</c:v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'Export Data'!$K$214:$K$265</c:f>
              <c:numCache>
                <c:formatCode>General</c:formatCode>
                <c:ptCount val="52"/>
                <c:pt idx="0">
                  <c:v>8248000</c:v>
                </c:pt>
                <c:pt idx="1">
                  <c:v>6947000</c:v>
                </c:pt>
                <c:pt idx="2">
                  <c:v>0</c:v>
                </c:pt>
                <c:pt idx="3">
                  <c:v>0</c:v>
                </c:pt>
                <c:pt idx="4">
                  <c:v>319000</c:v>
                </c:pt>
                <c:pt idx="5">
                  <c:v>460000</c:v>
                </c:pt>
                <c:pt idx="6">
                  <c:v>1083000</c:v>
                </c:pt>
                <c:pt idx="7">
                  <c:v>675000</c:v>
                </c:pt>
                <c:pt idx="8">
                  <c:v>900000</c:v>
                </c:pt>
                <c:pt idx="9">
                  <c:v>651000</c:v>
                </c:pt>
                <c:pt idx="10">
                  <c:v>164000</c:v>
                </c:pt>
                <c:pt idx="11">
                  <c:v>611000</c:v>
                </c:pt>
                <c:pt idx="12">
                  <c:v>244000</c:v>
                </c:pt>
                <c:pt idx="13">
                  <c:v>148000</c:v>
                </c:pt>
                <c:pt idx="14">
                  <c:v>3391000</c:v>
                </c:pt>
                <c:pt idx="15">
                  <c:v>218000</c:v>
                </c:pt>
                <c:pt idx="16">
                  <c:v>138000</c:v>
                </c:pt>
                <c:pt idx="17">
                  <c:v>1419000</c:v>
                </c:pt>
                <c:pt idx="18">
                  <c:v>777000</c:v>
                </c:pt>
                <c:pt idx="19">
                  <c:v>396000</c:v>
                </c:pt>
                <c:pt idx="20">
                  <c:v>396000</c:v>
                </c:pt>
                <c:pt idx="21">
                  <c:v>396000</c:v>
                </c:pt>
                <c:pt idx="22">
                  <c:v>396000</c:v>
                </c:pt>
                <c:pt idx="23">
                  <c:v>396000</c:v>
                </c:pt>
                <c:pt idx="24">
                  <c:v>396000</c:v>
                </c:pt>
                <c:pt idx="25">
                  <c:v>396000</c:v>
                </c:pt>
                <c:pt idx="26">
                  <c:v>2833000</c:v>
                </c:pt>
                <c:pt idx="27">
                  <c:v>6084000</c:v>
                </c:pt>
                <c:pt idx="28">
                  <c:v>19894000</c:v>
                </c:pt>
                <c:pt idx="29">
                  <c:v>10944000</c:v>
                </c:pt>
                <c:pt idx="30">
                  <c:v>12186000</c:v>
                </c:pt>
                <c:pt idx="31">
                  <c:v>26200000</c:v>
                </c:pt>
                <c:pt idx="32">
                  <c:v>13500000</c:v>
                </c:pt>
                <c:pt idx="33">
                  <c:v>12255000</c:v>
                </c:pt>
                <c:pt idx="34">
                  <c:v>9657000</c:v>
                </c:pt>
                <c:pt idx="35">
                  <c:v>4561000</c:v>
                </c:pt>
                <c:pt idx="36">
                  <c:v>16000000</c:v>
                </c:pt>
                <c:pt idx="37">
                  <c:v>20825000</c:v>
                </c:pt>
                <c:pt idx="38">
                  <c:v>16000000</c:v>
                </c:pt>
                <c:pt idx="39">
                  <c:v>2282000</c:v>
                </c:pt>
                <c:pt idx="40">
                  <c:v>2574000</c:v>
                </c:pt>
                <c:pt idx="41">
                  <c:v>1762000</c:v>
                </c:pt>
                <c:pt idx="42">
                  <c:v>195000</c:v>
                </c:pt>
                <c:pt idx="43">
                  <c:v>9299000</c:v>
                </c:pt>
                <c:pt idx="44">
                  <c:v>32692000</c:v>
                </c:pt>
                <c:pt idx="45">
                  <c:v>47789000</c:v>
                </c:pt>
                <c:pt idx="46">
                  <c:v>287314000</c:v>
                </c:pt>
                <c:pt idx="47">
                  <c:v>300711000</c:v>
                </c:pt>
                <c:pt idx="48">
                  <c:v>215771000</c:v>
                </c:pt>
                <c:pt idx="49">
                  <c:v>8771000</c:v>
                </c:pt>
                <c:pt idx="50">
                  <c:v>7086000</c:v>
                </c:pt>
                <c:pt idx="51">
                  <c:v>99331000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67-B446-AC3F-6C2ACBCC5F07}"/>
            </c:ext>
          </c:extLst>
        </c:ser>
        <c:ser>
          <c:idx val="0"/>
          <c:order val="8"/>
          <c:tx>
            <c:v>Total $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'Export Data'!$O$214:$O$265</c:f>
              <c:numCache>
                <c:formatCode>#,##0</c:formatCode>
                <c:ptCount val="52"/>
                <c:pt idx="0">
                  <c:v>14902000</c:v>
                </c:pt>
                <c:pt idx="1">
                  <c:v>12560000</c:v>
                </c:pt>
                <c:pt idx="2">
                  <c:v>6119000</c:v>
                </c:pt>
                <c:pt idx="3">
                  <c:v>8466000</c:v>
                </c:pt>
                <c:pt idx="4">
                  <c:v>16917000</c:v>
                </c:pt>
                <c:pt idx="5">
                  <c:v>4015000</c:v>
                </c:pt>
                <c:pt idx="6">
                  <c:v>5670000</c:v>
                </c:pt>
                <c:pt idx="7">
                  <c:v>12570000</c:v>
                </c:pt>
                <c:pt idx="8">
                  <c:v>22080000</c:v>
                </c:pt>
                <c:pt idx="9">
                  <c:v>23615000</c:v>
                </c:pt>
                <c:pt idx="10">
                  <c:v>44349000</c:v>
                </c:pt>
                <c:pt idx="11">
                  <c:v>47342000</c:v>
                </c:pt>
                <c:pt idx="12">
                  <c:v>64576000</c:v>
                </c:pt>
                <c:pt idx="13">
                  <c:v>55320000</c:v>
                </c:pt>
                <c:pt idx="14">
                  <c:v>71234000</c:v>
                </c:pt>
                <c:pt idx="15">
                  <c:v>69647000</c:v>
                </c:pt>
                <c:pt idx="16">
                  <c:v>28605000</c:v>
                </c:pt>
                <c:pt idx="17">
                  <c:v>15281000</c:v>
                </c:pt>
                <c:pt idx="18">
                  <c:v>34672000</c:v>
                </c:pt>
                <c:pt idx="19">
                  <c:v>42733000</c:v>
                </c:pt>
                <c:pt idx="20">
                  <c:v>82896000</c:v>
                </c:pt>
                <c:pt idx="21">
                  <c:v>48796000</c:v>
                </c:pt>
                <c:pt idx="22">
                  <c:v>56396000</c:v>
                </c:pt>
                <c:pt idx="23">
                  <c:v>66396000</c:v>
                </c:pt>
                <c:pt idx="24">
                  <c:v>91986000</c:v>
                </c:pt>
                <c:pt idx="25">
                  <c:v>75806000</c:v>
                </c:pt>
                <c:pt idx="26">
                  <c:v>81401000</c:v>
                </c:pt>
                <c:pt idx="27">
                  <c:v>69159000</c:v>
                </c:pt>
                <c:pt idx="28">
                  <c:v>103952000</c:v>
                </c:pt>
                <c:pt idx="29">
                  <c:v>93470000</c:v>
                </c:pt>
                <c:pt idx="30">
                  <c:v>56764000</c:v>
                </c:pt>
                <c:pt idx="31">
                  <c:v>26670000</c:v>
                </c:pt>
                <c:pt idx="32">
                  <c:v>136301000</c:v>
                </c:pt>
                <c:pt idx="33">
                  <c:v>106707000</c:v>
                </c:pt>
                <c:pt idx="34">
                  <c:v>131006000</c:v>
                </c:pt>
                <c:pt idx="35">
                  <c:v>106446000</c:v>
                </c:pt>
                <c:pt idx="36">
                  <c:v>122973000</c:v>
                </c:pt>
                <c:pt idx="37">
                  <c:v>83422000</c:v>
                </c:pt>
                <c:pt idx="38">
                  <c:v>70016000</c:v>
                </c:pt>
                <c:pt idx="39">
                  <c:v>231714000</c:v>
                </c:pt>
                <c:pt idx="40">
                  <c:v>168668000</c:v>
                </c:pt>
                <c:pt idx="41">
                  <c:v>249953000</c:v>
                </c:pt>
                <c:pt idx="42">
                  <c:v>316428000</c:v>
                </c:pt>
                <c:pt idx="43">
                  <c:v>387321000</c:v>
                </c:pt>
                <c:pt idx="44">
                  <c:v>465422000</c:v>
                </c:pt>
                <c:pt idx="45">
                  <c:v>545083000</c:v>
                </c:pt>
                <c:pt idx="46">
                  <c:v>759715000</c:v>
                </c:pt>
                <c:pt idx="47">
                  <c:v>829089000</c:v>
                </c:pt>
                <c:pt idx="48">
                  <c:v>763691000</c:v>
                </c:pt>
                <c:pt idx="49">
                  <c:v>452059000</c:v>
                </c:pt>
                <c:pt idx="50">
                  <c:v>164112000</c:v>
                </c:pt>
                <c:pt idx="51">
                  <c:v>333443000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067-B446-AC3F-6C2ACBCC5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689392"/>
        <c:axId val="401688976"/>
      </c:lineChart>
      <c:catAx>
        <c:axId val="40168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688144"/>
        <c:crosses val="autoZero"/>
        <c:auto val="1"/>
        <c:lblAlgn val="ctr"/>
        <c:lblOffset val="100"/>
        <c:tickLblSkip val="5"/>
        <c:noMultiLvlLbl val="0"/>
      </c:catAx>
      <c:valAx>
        <c:axId val="40168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687728"/>
        <c:crosses val="autoZero"/>
        <c:crossBetween val="between"/>
      </c:valAx>
      <c:valAx>
        <c:axId val="401688976"/>
        <c:scaling>
          <c:orientation val="minMax"/>
        </c:scaling>
        <c:delete val="0"/>
        <c:axPos val="r"/>
        <c:numFmt formatCode="[$$-409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689392"/>
        <c:crosses val="max"/>
        <c:crossBetween val="between"/>
      </c:valAx>
      <c:catAx>
        <c:axId val="401689392"/>
        <c:scaling>
          <c:orientation val="minMax"/>
        </c:scaling>
        <c:delete val="1"/>
        <c:axPos val="b"/>
        <c:majorTickMark val="none"/>
        <c:minorTickMark val="none"/>
        <c:tickLblPos val="nextTo"/>
        <c:crossAx val="401688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Sudan: International aid received 1970-2020</a:t>
            </a:r>
          </a:p>
          <a:p>
            <a:pPr>
              <a:defRPr/>
            </a:pPr>
            <a:r>
              <a:rPr lang="en-GB" baseline="0"/>
              <a:t>source World Bank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ODA!$B$3</c:f>
              <c:strCache>
                <c:ptCount val="1"/>
                <c:pt idx="0">
                  <c:v>Net official development assistance and official aid received (current US$)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ODA!$C$1:$BA$1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ODA!$C$3:$BA$3</c:f>
              <c:numCache>
                <c:formatCode>General</c:formatCode>
                <c:ptCount val="51"/>
                <c:pt idx="0">
                  <c:v>7789999.9618530301</c:v>
                </c:pt>
                <c:pt idx="1">
                  <c:v>8899999.6185302697</c:v>
                </c:pt>
                <c:pt idx="2">
                  <c:v>63639999.3896484</c:v>
                </c:pt>
                <c:pt idx="3">
                  <c:v>37159999.847412102</c:v>
                </c:pt>
                <c:pt idx="4">
                  <c:v>209160003.66210902</c:v>
                </c:pt>
                <c:pt idx="5">
                  <c:v>293829986.57226604</c:v>
                </c:pt>
                <c:pt idx="6">
                  <c:v>262390014.64843801</c:v>
                </c:pt>
                <c:pt idx="7">
                  <c:v>305410003.66210896</c:v>
                </c:pt>
                <c:pt idx="8">
                  <c:v>377929992.67578101</c:v>
                </c:pt>
                <c:pt idx="9">
                  <c:v>694179992.67578101</c:v>
                </c:pt>
                <c:pt idx="10">
                  <c:v>672140014.64843798</c:v>
                </c:pt>
                <c:pt idx="11">
                  <c:v>631469970.703125</c:v>
                </c:pt>
                <c:pt idx="12">
                  <c:v>749869995.11718798</c:v>
                </c:pt>
                <c:pt idx="13">
                  <c:v>957539978.02734399</c:v>
                </c:pt>
                <c:pt idx="14">
                  <c:v>614760009.765625</c:v>
                </c:pt>
                <c:pt idx="15">
                  <c:v>1124709960.9375</c:v>
                </c:pt>
                <c:pt idx="16">
                  <c:v>934739990.234375</c:v>
                </c:pt>
                <c:pt idx="17">
                  <c:v>890489990.234375</c:v>
                </c:pt>
                <c:pt idx="18">
                  <c:v>930469970.703125</c:v>
                </c:pt>
                <c:pt idx="19">
                  <c:v>741919982.91015601</c:v>
                </c:pt>
                <c:pt idx="20">
                  <c:v>848239990.234375</c:v>
                </c:pt>
                <c:pt idx="21">
                  <c:v>867109985.35156298</c:v>
                </c:pt>
                <c:pt idx="22">
                  <c:v>536309997.55859399</c:v>
                </c:pt>
                <c:pt idx="23">
                  <c:v>447899993.89648396</c:v>
                </c:pt>
                <c:pt idx="24">
                  <c:v>408290008.54492199</c:v>
                </c:pt>
                <c:pt idx="25">
                  <c:v>237429992.67578098</c:v>
                </c:pt>
                <c:pt idx="26">
                  <c:v>218100006.10351598</c:v>
                </c:pt>
                <c:pt idx="27">
                  <c:v>138940002.44140598</c:v>
                </c:pt>
                <c:pt idx="28">
                  <c:v>211210006.71386698</c:v>
                </c:pt>
                <c:pt idx="29">
                  <c:v>246339996.33789098</c:v>
                </c:pt>
                <c:pt idx="30">
                  <c:v>225289993.28613302</c:v>
                </c:pt>
                <c:pt idx="31">
                  <c:v>192259994.506836</c:v>
                </c:pt>
                <c:pt idx="32">
                  <c:v>304929992.67578101</c:v>
                </c:pt>
                <c:pt idx="33">
                  <c:v>620229980.46875</c:v>
                </c:pt>
                <c:pt idx="34">
                  <c:v>994580017.08984399</c:v>
                </c:pt>
                <c:pt idx="35">
                  <c:v>1826109985.3515601</c:v>
                </c:pt>
                <c:pt idx="36">
                  <c:v>2048439941.40625</c:v>
                </c:pt>
                <c:pt idx="37">
                  <c:v>2120590087.89063</c:v>
                </c:pt>
                <c:pt idx="38">
                  <c:v>2566429931.6406298</c:v>
                </c:pt>
                <c:pt idx="39">
                  <c:v>2352469970.7031298</c:v>
                </c:pt>
                <c:pt idx="40">
                  <c:v>2025849975.5859399</c:v>
                </c:pt>
                <c:pt idx="41">
                  <c:v>1742400024.4140601</c:v>
                </c:pt>
                <c:pt idx="42">
                  <c:v>1369119995.1171899</c:v>
                </c:pt>
                <c:pt idx="43">
                  <c:v>1504770019.53125</c:v>
                </c:pt>
                <c:pt idx="44">
                  <c:v>874630004.88281298</c:v>
                </c:pt>
                <c:pt idx="45">
                  <c:v>968150024.41406298</c:v>
                </c:pt>
                <c:pt idx="46">
                  <c:v>809070007.32421899</c:v>
                </c:pt>
                <c:pt idx="47">
                  <c:v>861409973.14453101</c:v>
                </c:pt>
                <c:pt idx="48">
                  <c:v>967489990.234375</c:v>
                </c:pt>
                <c:pt idx="49">
                  <c:v>1535380004.8828101</c:v>
                </c:pt>
                <c:pt idx="50">
                  <c:v>2347719970.7031298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5-4A1F-B518-5D60781B0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78112"/>
        <c:axId val="194178944"/>
      </c:barChart>
      <c:lineChart>
        <c:grouping val="standard"/>
        <c:varyColors val="0"/>
        <c:ser>
          <c:idx val="0"/>
          <c:order val="1"/>
          <c:tx>
            <c:strRef>
              <c:f>ODA!$B$2</c:f>
              <c:strCache>
                <c:ptCount val="1"/>
                <c:pt idx="0">
                  <c:v>Net ODA received per capita (current US$)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ODA!$C$1:$BA$1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ODA!$C$2:$BA$2</c:f>
              <c:numCache>
                <c:formatCode>General</c:formatCode>
                <c:ptCount val="51"/>
                <c:pt idx="0">
                  <c:v>0.68906307075280449</c:v>
                </c:pt>
                <c:pt idx="1">
                  <c:v>0.76270973284764454</c:v>
                </c:pt>
                <c:pt idx="2">
                  <c:v>5.2781477209290006</c:v>
                </c:pt>
                <c:pt idx="3">
                  <c:v>2.9800496140901576</c:v>
                </c:pt>
                <c:pt idx="4">
                  <c:v>16.150151908569342</c:v>
                </c:pt>
                <c:pt idx="5">
                  <c:v>21.769146175142101</c:v>
                </c:pt>
                <c:pt idx="6">
                  <c:v>18.654193379005001</c:v>
                </c:pt>
                <c:pt idx="7">
                  <c:v>20.822626599134814</c:v>
                </c:pt>
                <c:pt idx="8">
                  <c:v>24.691936685711358</c:v>
                </c:pt>
                <c:pt idx="9">
                  <c:v>43.459495088771554</c:v>
                </c:pt>
                <c:pt idx="10">
                  <c:v>40.311665088028334</c:v>
                </c:pt>
                <c:pt idx="11">
                  <c:v>36.282336235241893</c:v>
                </c:pt>
                <c:pt idx="12">
                  <c:v>41.363851198537162</c:v>
                </c:pt>
                <c:pt idx="13">
                  <c:v>51.112428397004699</c:v>
                </c:pt>
                <c:pt idx="14">
                  <c:v>32.07582375690793</c:v>
                </c:pt>
                <c:pt idx="15">
                  <c:v>57.626616084477504</c:v>
                </c:pt>
                <c:pt idx="16">
                  <c:v>47.001495728782906</c:v>
                </c:pt>
                <c:pt idx="17">
                  <c:v>44.017131642132547</c:v>
                </c:pt>
                <c:pt idx="18">
                  <c:v>45.491258659476991</c:v>
                </c:pt>
                <c:pt idx="19">
                  <c:v>35.809180142940178</c:v>
                </c:pt>
                <c:pt idx="20">
                  <c:v>40.218319431169228</c:v>
                </c:pt>
                <c:pt idx="21">
                  <c:v>40.417715394393213</c:v>
                </c:pt>
                <c:pt idx="22">
                  <c:v>24.623900126193139</c:v>
                </c:pt>
                <c:pt idx="23">
                  <c:v>20.209128791461325</c:v>
                </c:pt>
                <c:pt idx="24">
                  <c:v>17.983467426198125</c:v>
                </c:pt>
                <c:pt idx="25">
                  <c:v>10.194240263767377</c:v>
                </c:pt>
                <c:pt idx="26">
                  <c:v>9.1399567510968982</c:v>
                </c:pt>
                <c:pt idx="27">
                  <c:v>5.6816017373664707</c:v>
                </c:pt>
                <c:pt idx="28">
                  <c:v>8.4385629294340614</c:v>
                </c:pt>
                <c:pt idx="29">
                  <c:v>9.6098322362904227</c:v>
                </c:pt>
                <c:pt idx="30">
                  <c:v>8.5665591047207048</c:v>
                </c:pt>
                <c:pt idx="31">
                  <c:v>7.134678792930619</c:v>
                </c:pt>
                <c:pt idx="32">
                  <c:v>11.060082537886615</c:v>
                </c:pt>
                <c:pt idx="33">
                  <c:v>22.002571447298354</c:v>
                </c:pt>
                <c:pt idx="34">
                  <c:v>34.496238221318102</c:v>
                </c:pt>
                <c:pt idx="35">
                  <c:v>61.817004635744254</c:v>
                </c:pt>
                <c:pt idx="36">
                  <c:v>67.53180042936286</c:v>
                </c:pt>
                <c:pt idx="37">
                  <c:v>67.98688743637517</c:v>
                </c:pt>
                <c:pt idx="38">
                  <c:v>80.037755887773613</c:v>
                </c:pt>
                <c:pt idx="39">
                  <c:v>71.399141187211541</c:v>
                </c:pt>
                <c:pt idx="40">
                  <c:v>60.043094204897798</c:v>
                </c:pt>
                <c:pt idx="41">
                  <c:v>50.62228525256581</c:v>
                </c:pt>
                <c:pt idx="42">
                  <c:v>38.939934431841628</c:v>
                </c:pt>
                <c:pt idx="43">
                  <c:v>41.809963470879872</c:v>
                </c:pt>
                <c:pt idx="44">
                  <c:v>23.636575789037231</c:v>
                </c:pt>
                <c:pt idx="45">
                  <c:v>25.363378212065214</c:v>
                </c:pt>
                <c:pt idx="46">
                  <c:v>20.546677881394139</c:v>
                </c:pt>
                <c:pt idx="47">
                  <c:v>21.175359274983439</c:v>
                </c:pt>
                <c:pt idx="48">
                  <c:v>23.035992073878965</c:v>
                </c:pt>
                <c:pt idx="49">
                  <c:v>35.514820087077673</c:v>
                </c:pt>
                <c:pt idx="50">
                  <c:v>52.828404502667453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C5-4A1F-B518-5D60781B0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979968"/>
        <c:axId val="308986208"/>
      </c:lineChart>
      <c:catAx>
        <c:axId val="19417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78944"/>
        <c:crosses val="autoZero"/>
        <c:auto val="1"/>
        <c:lblAlgn val="ctr"/>
        <c:lblOffset val="100"/>
        <c:tickLblSkip val="5"/>
        <c:noMultiLvlLbl val="0"/>
      </c:catAx>
      <c:valAx>
        <c:axId val="19417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78112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3089862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$</a:t>
                </a:r>
                <a:r>
                  <a:rPr lang="en-GB" baseline="0"/>
                  <a:t> per capita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979968"/>
        <c:crosses val="max"/>
        <c:crossBetween val="between"/>
      </c:valAx>
      <c:catAx>
        <c:axId val="30897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898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Somalia: international aid received 1970-2020</a:t>
            </a:r>
          </a:p>
          <a:p>
            <a:pPr>
              <a:defRPr/>
            </a:pPr>
            <a:r>
              <a:rPr lang="en-GB"/>
              <a:t>source World Bank</a:t>
            </a:r>
          </a:p>
        </c:rich>
      </c:tx>
      <c:layout>
        <c:manualLayout>
          <c:xMode val="edge"/>
          <c:yMode val="edge"/>
          <c:x val="0.2915605600494478"/>
          <c:y val="2.405230155630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ODA!$B$5</c:f>
              <c:strCache>
                <c:ptCount val="1"/>
                <c:pt idx="0">
                  <c:v>Net official development assistance and official aid received (current US$)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ODA!$C$1:$BA$1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ODA!$C$5:$BA$5</c:f>
              <c:numCache>
                <c:formatCode>General</c:formatCode>
                <c:ptCount val="51"/>
                <c:pt idx="0">
                  <c:v>27620000.839233398</c:v>
                </c:pt>
                <c:pt idx="1">
                  <c:v>30569999.6948242</c:v>
                </c:pt>
                <c:pt idx="2">
                  <c:v>29729999.542236298</c:v>
                </c:pt>
                <c:pt idx="3">
                  <c:v>50959999.084472701</c:v>
                </c:pt>
                <c:pt idx="4">
                  <c:v>80949996.948242202</c:v>
                </c:pt>
                <c:pt idx="5">
                  <c:v>165399993.89648402</c:v>
                </c:pt>
                <c:pt idx="6">
                  <c:v>101150001.52587901</c:v>
                </c:pt>
                <c:pt idx="7">
                  <c:v>234949996.94824198</c:v>
                </c:pt>
                <c:pt idx="8">
                  <c:v>263040008.54492199</c:v>
                </c:pt>
                <c:pt idx="9">
                  <c:v>274089996.33789104</c:v>
                </c:pt>
                <c:pt idx="10">
                  <c:v>479959991.45507801</c:v>
                </c:pt>
                <c:pt idx="11">
                  <c:v>382380004.88281304</c:v>
                </c:pt>
                <c:pt idx="12">
                  <c:v>473880004.88281304</c:v>
                </c:pt>
                <c:pt idx="13">
                  <c:v>341029998.77929699</c:v>
                </c:pt>
                <c:pt idx="14">
                  <c:v>347589996.33789104</c:v>
                </c:pt>
                <c:pt idx="15">
                  <c:v>350709991.45507801</c:v>
                </c:pt>
                <c:pt idx="16">
                  <c:v>506500000</c:v>
                </c:pt>
                <c:pt idx="17">
                  <c:v>587070007.32421899</c:v>
                </c:pt>
                <c:pt idx="18">
                  <c:v>431720001.22070301</c:v>
                </c:pt>
                <c:pt idx="19">
                  <c:v>419149993.89648396</c:v>
                </c:pt>
                <c:pt idx="20">
                  <c:v>514809997.55859399</c:v>
                </c:pt>
                <c:pt idx="21">
                  <c:v>186419998.16894501</c:v>
                </c:pt>
                <c:pt idx="22">
                  <c:v>653659973.14453101</c:v>
                </c:pt>
                <c:pt idx="23">
                  <c:v>892119995.11718798</c:v>
                </c:pt>
                <c:pt idx="24">
                  <c:v>535119995.11718798</c:v>
                </c:pt>
                <c:pt idx="25">
                  <c:v>187929992.67578098</c:v>
                </c:pt>
                <c:pt idx="26">
                  <c:v>88180000.305175796</c:v>
                </c:pt>
                <c:pt idx="27">
                  <c:v>81180000.305175796</c:v>
                </c:pt>
                <c:pt idx="28">
                  <c:v>81319999.694824204</c:v>
                </c:pt>
                <c:pt idx="29">
                  <c:v>115699996.94824201</c:v>
                </c:pt>
                <c:pt idx="30">
                  <c:v>102230003.35693401</c:v>
                </c:pt>
                <c:pt idx="31">
                  <c:v>149300003.05175802</c:v>
                </c:pt>
                <c:pt idx="32">
                  <c:v>152720001.22070301</c:v>
                </c:pt>
                <c:pt idx="33">
                  <c:v>176179992.67578098</c:v>
                </c:pt>
                <c:pt idx="34">
                  <c:v>201279998.77929699</c:v>
                </c:pt>
                <c:pt idx="35">
                  <c:v>240220001.22070301</c:v>
                </c:pt>
                <c:pt idx="36">
                  <c:v>396170013.42773396</c:v>
                </c:pt>
                <c:pt idx="37">
                  <c:v>393739990.234375</c:v>
                </c:pt>
                <c:pt idx="38">
                  <c:v>765869995.11718798</c:v>
                </c:pt>
                <c:pt idx="39">
                  <c:v>661640014.64843798</c:v>
                </c:pt>
                <c:pt idx="40">
                  <c:v>505679992.67578101</c:v>
                </c:pt>
                <c:pt idx="41">
                  <c:v>1096979980.46875</c:v>
                </c:pt>
                <c:pt idx="42">
                  <c:v>988419982.91015601</c:v>
                </c:pt>
                <c:pt idx="43">
                  <c:v>1053579956.05469</c:v>
                </c:pt>
                <c:pt idx="44">
                  <c:v>1108199951.17188</c:v>
                </c:pt>
                <c:pt idx="45">
                  <c:v>1260560058.59375</c:v>
                </c:pt>
                <c:pt idx="46">
                  <c:v>1182640014.6484399</c:v>
                </c:pt>
                <c:pt idx="47">
                  <c:v>1759369995.1171899</c:v>
                </c:pt>
                <c:pt idx="48">
                  <c:v>1573180053.7109399</c:v>
                </c:pt>
                <c:pt idx="49">
                  <c:v>1719739990.23438</c:v>
                </c:pt>
                <c:pt idx="50">
                  <c:v>3039689941.40625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1-410F-9B40-819FC091B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337584"/>
        <c:axId val="306358384"/>
      </c:barChart>
      <c:lineChart>
        <c:grouping val="standard"/>
        <c:varyColors val="0"/>
        <c:ser>
          <c:idx val="0"/>
          <c:order val="1"/>
          <c:tx>
            <c:strRef>
              <c:f>ODA!$B$4</c:f>
              <c:strCache>
                <c:ptCount val="1"/>
                <c:pt idx="0">
                  <c:v>Net ODA received per capita (current US$)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ODA!$C$1:$BA$1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ODA!$C$4:$BA$4</c:f>
              <c:numCache>
                <c:formatCode>General</c:formatCode>
                <c:ptCount val="51"/>
                <c:pt idx="0">
                  <c:v>7.4227819304535876</c:v>
                </c:pt>
                <c:pt idx="1">
                  <c:v>8.0059940710137703</c:v>
                </c:pt>
                <c:pt idx="2">
                  <c:v>7.5876289596388915</c:v>
                </c:pt>
                <c:pt idx="3">
                  <c:v>12.669254653135068</c:v>
                </c:pt>
                <c:pt idx="4">
                  <c:v>19.620327131881858</c:v>
                </c:pt>
                <c:pt idx="5">
                  <c:v>39.117476098839035</c:v>
                </c:pt>
                <c:pt idx="6">
                  <c:v>23.339907624703294</c:v>
                </c:pt>
                <c:pt idx="7">
                  <c:v>52.803625784945062</c:v>
                </c:pt>
                <c:pt idx="8">
                  <c:v>55.055747195864207</c:v>
                </c:pt>
                <c:pt idx="9">
                  <c:v>50.674703735901211</c:v>
                </c:pt>
                <c:pt idx="10">
                  <c:v>81.456508010401166</c:v>
                </c:pt>
                <c:pt idx="11">
                  <c:v>64.428643548224599</c:v>
                </c:pt>
                <c:pt idx="12">
                  <c:v>79.619544807468159</c:v>
                </c:pt>
                <c:pt idx="13">
                  <c:v>55.519621819163753</c:v>
                </c:pt>
                <c:pt idx="14">
                  <c:v>54.575114591866729</c:v>
                </c:pt>
                <c:pt idx="15">
                  <c:v>52.892352794320971</c:v>
                </c:pt>
                <c:pt idx="16">
                  <c:v>73.314642562529869</c:v>
                </c:pt>
                <c:pt idx="17">
                  <c:v>82.015881427869971</c:v>
                </c:pt>
                <c:pt idx="18">
                  <c:v>60.29220761354653</c:v>
                </c:pt>
                <c:pt idx="19">
                  <c:v>59.577466043257942</c:v>
                </c:pt>
                <c:pt idx="20">
                  <c:v>73.553784311373064</c:v>
                </c:pt>
                <c:pt idx="21">
                  <c:v>27.688734503464584</c:v>
                </c:pt>
                <c:pt idx="22">
                  <c:v>101.68724879316291</c:v>
                </c:pt>
                <c:pt idx="23">
                  <c:v>134.74649017006857</c:v>
                </c:pt>
                <c:pt idx="24">
                  <c:v>76.886956849679038</c:v>
                </c:pt>
                <c:pt idx="25">
                  <c:v>26.061824574053691</c:v>
                </c:pt>
                <c:pt idx="26">
                  <c:v>11.80068120966695</c:v>
                </c:pt>
                <c:pt idx="27">
                  <c:v>10.496084177764178</c:v>
                </c:pt>
                <c:pt idx="28">
                  <c:v>10.093259595959841</c:v>
                </c:pt>
                <c:pt idx="29">
                  <c:v>13.799306665118012</c:v>
                </c:pt>
                <c:pt idx="30">
                  <c:v>11.721654946380454</c:v>
                </c:pt>
                <c:pt idx="31">
                  <c:v>16.459504719044421</c:v>
                </c:pt>
                <c:pt idx="32">
                  <c:v>16.22764103428716</c:v>
                </c:pt>
                <c:pt idx="33">
                  <c:v>18.054408627480697</c:v>
                </c:pt>
                <c:pt idx="34">
                  <c:v>19.894529615084831</c:v>
                </c:pt>
                <c:pt idx="35">
                  <c:v>22.949584402604131</c:v>
                </c:pt>
                <c:pt idx="36">
                  <c:v>36.733519261266018</c:v>
                </c:pt>
                <c:pt idx="37">
                  <c:v>35.414348993907858</c:v>
                </c:pt>
                <c:pt idx="38">
                  <c:v>66.918190867802608</c:v>
                </c:pt>
                <c:pt idx="39">
                  <c:v>56.40562042970862</c:v>
                </c:pt>
                <c:pt idx="40">
                  <c:v>42.046624348626203</c:v>
                </c:pt>
                <c:pt idx="41">
                  <c:v>89.792470871859052</c:v>
                </c:pt>
                <c:pt idx="42">
                  <c:v>79.452900423200802</c:v>
                </c:pt>
                <c:pt idx="43">
                  <c:v>81.974805343456154</c:v>
                </c:pt>
                <c:pt idx="44">
                  <c:v>83.265488299806862</c:v>
                </c:pt>
                <c:pt idx="45">
                  <c:v>91.584471631363215</c:v>
                </c:pt>
                <c:pt idx="46">
                  <c:v>82.74348802925266</c:v>
                </c:pt>
                <c:pt idx="47">
                  <c:v>118.36274468182287</c:v>
                </c:pt>
                <c:pt idx="48">
                  <c:v>102.08101084263971</c:v>
                </c:pt>
                <c:pt idx="49">
                  <c:v>107.60951801382741</c:v>
                </c:pt>
                <c:pt idx="50">
                  <c:v>183.8112717195321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1-410F-9B40-819FC091B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192352"/>
        <c:axId val="323191520"/>
      </c:lineChart>
      <c:catAx>
        <c:axId val="3063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358384"/>
        <c:crosses val="autoZero"/>
        <c:auto val="1"/>
        <c:lblAlgn val="ctr"/>
        <c:lblOffset val="100"/>
        <c:tickLblSkip val="5"/>
        <c:noMultiLvlLbl val="0"/>
      </c:catAx>
      <c:valAx>
        <c:axId val="30635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337584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3231915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$ per capita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192352"/>
        <c:crosses val="max"/>
        <c:crossBetween val="between"/>
      </c:valAx>
      <c:catAx>
        <c:axId val="32319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3191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Gulf</a:t>
            </a:r>
            <a:r>
              <a:rPr lang="en-US" baseline="0"/>
              <a:t> livestock imports (millions) and Horn exports 1970-2021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source FAOstat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Gulf States livestock imports - heads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'Import Data'!$B$314:$B$365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'Import Data'!$H$314:$H$365</c:f>
              <c:numCache>
                <c:formatCode>#,##0</c:formatCode>
                <c:ptCount val="52"/>
                <c:pt idx="0">
                  <c:v>1553689</c:v>
                </c:pt>
                <c:pt idx="1">
                  <c:v>1784412</c:v>
                </c:pt>
                <c:pt idx="2">
                  <c:v>2709197</c:v>
                </c:pt>
                <c:pt idx="3">
                  <c:v>1939980</c:v>
                </c:pt>
                <c:pt idx="4">
                  <c:v>1826465</c:v>
                </c:pt>
                <c:pt idx="5">
                  <c:v>2137612</c:v>
                </c:pt>
                <c:pt idx="6">
                  <c:v>2251851</c:v>
                </c:pt>
                <c:pt idx="7">
                  <c:v>2890909</c:v>
                </c:pt>
                <c:pt idx="8">
                  <c:v>4615766</c:v>
                </c:pt>
                <c:pt idx="9">
                  <c:v>6067582</c:v>
                </c:pt>
                <c:pt idx="10">
                  <c:v>7091960</c:v>
                </c:pt>
                <c:pt idx="11">
                  <c:v>8904943</c:v>
                </c:pt>
                <c:pt idx="12">
                  <c:v>9851501</c:v>
                </c:pt>
                <c:pt idx="13">
                  <c:v>10545736</c:v>
                </c:pt>
                <c:pt idx="14">
                  <c:v>11321578</c:v>
                </c:pt>
                <c:pt idx="15">
                  <c:v>10294735</c:v>
                </c:pt>
                <c:pt idx="16">
                  <c:v>11440898</c:v>
                </c:pt>
                <c:pt idx="17">
                  <c:v>11387776</c:v>
                </c:pt>
                <c:pt idx="18">
                  <c:v>11367569</c:v>
                </c:pt>
                <c:pt idx="19">
                  <c:v>9448243</c:v>
                </c:pt>
                <c:pt idx="20">
                  <c:v>8812150</c:v>
                </c:pt>
                <c:pt idx="21">
                  <c:v>9016622</c:v>
                </c:pt>
                <c:pt idx="22">
                  <c:v>10203518</c:v>
                </c:pt>
                <c:pt idx="23">
                  <c:v>13115338</c:v>
                </c:pt>
                <c:pt idx="24">
                  <c:v>12257799</c:v>
                </c:pt>
                <c:pt idx="25">
                  <c:v>13632076</c:v>
                </c:pt>
                <c:pt idx="26">
                  <c:v>12980572</c:v>
                </c:pt>
                <c:pt idx="27">
                  <c:v>12484118</c:v>
                </c:pt>
                <c:pt idx="28">
                  <c:v>10276753</c:v>
                </c:pt>
                <c:pt idx="29">
                  <c:v>10848671</c:v>
                </c:pt>
                <c:pt idx="30">
                  <c:v>10911668</c:v>
                </c:pt>
                <c:pt idx="31">
                  <c:v>8325966</c:v>
                </c:pt>
                <c:pt idx="32">
                  <c:v>11072221</c:v>
                </c:pt>
                <c:pt idx="33">
                  <c:v>9972066</c:v>
                </c:pt>
                <c:pt idx="34">
                  <c:v>10384924</c:v>
                </c:pt>
                <c:pt idx="35">
                  <c:v>11967889</c:v>
                </c:pt>
                <c:pt idx="36">
                  <c:v>12339006</c:v>
                </c:pt>
                <c:pt idx="37">
                  <c:v>12143411</c:v>
                </c:pt>
                <c:pt idx="38">
                  <c:v>12080219</c:v>
                </c:pt>
                <c:pt idx="39">
                  <c:v>11286931</c:v>
                </c:pt>
                <c:pt idx="40">
                  <c:v>11302491</c:v>
                </c:pt>
                <c:pt idx="41">
                  <c:v>11795971</c:v>
                </c:pt>
                <c:pt idx="42">
                  <c:v>12489689</c:v>
                </c:pt>
                <c:pt idx="43">
                  <c:v>11504515</c:v>
                </c:pt>
                <c:pt idx="44">
                  <c:v>13425876</c:v>
                </c:pt>
                <c:pt idx="45">
                  <c:v>13510858</c:v>
                </c:pt>
                <c:pt idx="46">
                  <c:v>14001049</c:v>
                </c:pt>
                <c:pt idx="47">
                  <c:v>12549265</c:v>
                </c:pt>
                <c:pt idx="48">
                  <c:v>9943176</c:v>
                </c:pt>
                <c:pt idx="49">
                  <c:v>10825164</c:v>
                </c:pt>
                <c:pt idx="50">
                  <c:v>9214786</c:v>
                </c:pt>
                <c:pt idx="51">
                  <c:v>9555395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B0-1646-848D-8635FB63A8F0}"/>
            </c:ext>
          </c:extLst>
        </c:ser>
        <c:ser>
          <c:idx val="2"/>
          <c:order val="1"/>
          <c:tx>
            <c:v>Horn of Africa livestock exports - heads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'Import Data'!$B$314:$B$365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'Export Data'!$H$267:$H$318</c:f>
              <c:numCache>
                <c:formatCode>#,##0</c:formatCode>
                <c:ptCount val="52"/>
                <c:pt idx="0">
                  <c:v>1523154</c:v>
                </c:pt>
                <c:pt idx="1">
                  <c:v>1501529</c:v>
                </c:pt>
                <c:pt idx="2">
                  <c:v>1960618</c:v>
                </c:pt>
                <c:pt idx="3">
                  <c:v>1772032</c:v>
                </c:pt>
                <c:pt idx="4">
                  <c:v>1722716</c:v>
                </c:pt>
                <c:pt idx="5">
                  <c:v>1834384</c:v>
                </c:pt>
                <c:pt idx="6">
                  <c:v>1134749</c:v>
                </c:pt>
                <c:pt idx="7">
                  <c:v>1276575</c:v>
                </c:pt>
                <c:pt idx="8">
                  <c:v>1830442</c:v>
                </c:pt>
                <c:pt idx="9">
                  <c:v>1715476</c:v>
                </c:pt>
                <c:pt idx="10">
                  <c:v>2382156</c:v>
                </c:pt>
                <c:pt idx="11">
                  <c:v>2191479</c:v>
                </c:pt>
                <c:pt idx="12">
                  <c:v>2297659</c:v>
                </c:pt>
                <c:pt idx="13">
                  <c:v>1720073</c:v>
                </c:pt>
                <c:pt idx="14">
                  <c:v>1287476</c:v>
                </c:pt>
                <c:pt idx="15">
                  <c:v>2298570</c:v>
                </c:pt>
                <c:pt idx="16">
                  <c:v>1701866</c:v>
                </c:pt>
                <c:pt idx="17">
                  <c:v>1467184</c:v>
                </c:pt>
                <c:pt idx="18">
                  <c:v>1210456</c:v>
                </c:pt>
                <c:pt idx="19">
                  <c:v>1073858</c:v>
                </c:pt>
                <c:pt idx="20">
                  <c:v>1435496</c:v>
                </c:pt>
                <c:pt idx="21">
                  <c:v>974252</c:v>
                </c:pt>
                <c:pt idx="22">
                  <c:v>1960050</c:v>
                </c:pt>
                <c:pt idx="23">
                  <c:v>2504569</c:v>
                </c:pt>
                <c:pt idx="24">
                  <c:v>3089524</c:v>
                </c:pt>
                <c:pt idx="25">
                  <c:v>4188508</c:v>
                </c:pt>
                <c:pt idx="26">
                  <c:v>4328660</c:v>
                </c:pt>
                <c:pt idx="27">
                  <c:v>4583190</c:v>
                </c:pt>
                <c:pt idx="28">
                  <c:v>3006383</c:v>
                </c:pt>
                <c:pt idx="29">
                  <c:v>4368872</c:v>
                </c:pt>
                <c:pt idx="30">
                  <c:v>2997219</c:v>
                </c:pt>
                <c:pt idx="31">
                  <c:v>797554</c:v>
                </c:pt>
                <c:pt idx="32">
                  <c:v>3540364</c:v>
                </c:pt>
                <c:pt idx="33">
                  <c:v>3637121</c:v>
                </c:pt>
                <c:pt idx="34">
                  <c:v>3854243</c:v>
                </c:pt>
                <c:pt idx="35">
                  <c:v>4256687</c:v>
                </c:pt>
                <c:pt idx="36">
                  <c:v>4414931</c:v>
                </c:pt>
                <c:pt idx="37">
                  <c:v>4252006</c:v>
                </c:pt>
                <c:pt idx="38">
                  <c:v>3517314</c:v>
                </c:pt>
                <c:pt idx="39">
                  <c:v>4470028</c:v>
                </c:pt>
                <c:pt idx="40">
                  <c:v>5079680</c:v>
                </c:pt>
                <c:pt idx="41">
                  <c:v>7736543</c:v>
                </c:pt>
                <c:pt idx="42">
                  <c:v>8808141</c:v>
                </c:pt>
                <c:pt idx="43">
                  <c:v>9808281</c:v>
                </c:pt>
                <c:pt idx="44">
                  <c:v>9470533</c:v>
                </c:pt>
                <c:pt idx="45">
                  <c:v>11164121</c:v>
                </c:pt>
                <c:pt idx="46">
                  <c:v>9813379</c:v>
                </c:pt>
                <c:pt idx="47">
                  <c:v>8704823</c:v>
                </c:pt>
                <c:pt idx="48">
                  <c:v>7501992</c:v>
                </c:pt>
                <c:pt idx="49">
                  <c:v>7516465</c:v>
                </c:pt>
                <c:pt idx="50">
                  <c:v>4295995</c:v>
                </c:pt>
                <c:pt idx="51">
                  <c:v>4391822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B0-1646-848D-8635FB63A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390208"/>
        <c:axId val="678321776"/>
      </c:lineChart>
      <c:lineChart>
        <c:grouping val="standard"/>
        <c:varyColors val="0"/>
        <c:ser>
          <c:idx val="0"/>
          <c:order val="2"/>
          <c:tx>
            <c:v>Gulf States imports by value</c:v>
          </c:tx>
          <c:spPr>
            <a:ln w="38100">
              <a:prstDash val="sysDot"/>
            </a:ln>
          </c:spPr>
          <c:marker>
            <c:symbol val="none"/>
          </c:marker>
          <c:cat>
            <c:strRef>
              <c:f>'Import Data'!$B$314:$B$365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'Import Data'!$N$314:$N$365</c:f>
              <c:numCache>
                <c:formatCode>#,##0</c:formatCode>
                <c:ptCount val="52"/>
                <c:pt idx="0">
                  <c:v>33555000</c:v>
                </c:pt>
                <c:pt idx="1">
                  <c:v>39577000</c:v>
                </c:pt>
                <c:pt idx="2">
                  <c:v>63236000</c:v>
                </c:pt>
                <c:pt idx="3">
                  <c:v>60556000</c:v>
                </c:pt>
                <c:pt idx="4">
                  <c:v>69872000</c:v>
                </c:pt>
                <c:pt idx="5">
                  <c:v>98210000</c:v>
                </c:pt>
                <c:pt idx="6">
                  <c:v>111063000</c:v>
                </c:pt>
                <c:pt idx="7">
                  <c:v>156982000</c:v>
                </c:pt>
                <c:pt idx="8">
                  <c:v>270353000</c:v>
                </c:pt>
                <c:pt idx="9">
                  <c:v>368362000</c:v>
                </c:pt>
                <c:pt idx="10">
                  <c:v>529681000</c:v>
                </c:pt>
                <c:pt idx="11">
                  <c:v>750221000</c:v>
                </c:pt>
                <c:pt idx="12">
                  <c:v>786119000</c:v>
                </c:pt>
                <c:pt idx="13">
                  <c:v>781681000</c:v>
                </c:pt>
                <c:pt idx="14">
                  <c:v>837255000</c:v>
                </c:pt>
                <c:pt idx="15">
                  <c:v>661894000</c:v>
                </c:pt>
                <c:pt idx="16">
                  <c:v>693986000</c:v>
                </c:pt>
                <c:pt idx="17">
                  <c:v>650138000</c:v>
                </c:pt>
                <c:pt idx="18">
                  <c:v>672444000</c:v>
                </c:pt>
                <c:pt idx="19">
                  <c:v>665577000</c:v>
                </c:pt>
                <c:pt idx="20">
                  <c:v>598497000</c:v>
                </c:pt>
                <c:pt idx="21">
                  <c:v>639324000</c:v>
                </c:pt>
                <c:pt idx="22">
                  <c:v>624104000</c:v>
                </c:pt>
                <c:pt idx="23">
                  <c:v>720244000</c:v>
                </c:pt>
                <c:pt idx="24">
                  <c:v>649450000</c:v>
                </c:pt>
                <c:pt idx="25">
                  <c:v>621400000</c:v>
                </c:pt>
                <c:pt idx="26">
                  <c:v>607395000</c:v>
                </c:pt>
                <c:pt idx="27">
                  <c:v>510829000</c:v>
                </c:pt>
                <c:pt idx="28">
                  <c:v>485429000</c:v>
                </c:pt>
                <c:pt idx="29">
                  <c:v>522060000</c:v>
                </c:pt>
                <c:pt idx="30">
                  <c:v>468001000</c:v>
                </c:pt>
                <c:pt idx="31">
                  <c:v>390205000</c:v>
                </c:pt>
                <c:pt idx="32">
                  <c:v>790313000</c:v>
                </c:pt>
                <c:pt idx="33">
                  <c:v>691552000</c:v>
                </c:pt>
                <c:pt idx="34">
                  <c:v>756652000</c:v>
                </c:pt>
                <c:pt idx="35">
                  <c:v>1018574000</c:v>
                </c:pt>
                <c:pt idx="36">
                  <c:v>937212000</c:v>
                </c:pt>
                <c:pt idx="37">
                  <c:v>943458000</c:v>
                </c:pt>
                <c:pt idx="38">
                  <c:v>1030457000</c:v>
                </c:pt>
                <c:pt idx="39">
                  <c:v>1055414000</c:v>
                </c:pt>
                <c:pt idx="40">
                  <c:v>1128416000</c:v>
                </c:pt>
                <c:pt idx="41">
                  <c:v>1222443000</c:v>
                </c:pt>
                <c:pt idx="42">
                  <c:v>1369986000</c:v>
                </c:pt>
                <c:pt idx="43">
                  <c:v>1389349000</c:v>
                </c:pt>
                <c:pt idx="44">
                  <c:v>1664915000</c:v>
                </c:pt>
                <c:pt idx="45">
                  <c:v>1748240000</c:v>
                </c:pt>
                <c:pt idx="46">
                  <c:v>1491182000</c:v>
                </c:pt>
                <c:pt idx="47">
                  <c:v>1414505000</c:v>
                </c:pt>
                <c:pt idx="48">
                  <c:v>1329986000</c:v>
                </c:pt>
                <c:pt idx="49">
                  <c:v>1383749000</c:v>
                </c:pt>
                <c:pt idx="50">
                  <c:v>1300290000</c:v>
                </c:pt>
                <c:pt idx="51">
                  <c:v>1446092000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01-448C-A8A1-EF031056778D}"/>
            </c:ext>
          </c:extLst>
        </c:ser>
        <c:ser>
          <c:idx val="3"/>
          <c:order val="3"/>
          <c:tx>
            <c:v>Horn of Africa exports by value</c:v>
          </c:tx>
          <c:spPr>
            <a:ln w="38100"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strRef>
              <c:f>'Import Data'!$B$314:$B$365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'Export Data'!$O$267:$O$318</c:f>
              <c:numCache>
                <c:formatCode>#,##0</c:formatCode>
                <c:ptCount val="52"/>
                <c:pt idx="0">
                  <c:v>32421000</c:v>
                </c:pt>
                <c:pt idx="1">
                  <c:v>30152000</c:v>
                </c:pt>
                <c:pt idx="2">
                  <c:v>30912000</c:v>
                </c:pt>
                <c:pt idx="3">
                  <c:v>43600000</c:v>
                </c:pt>
                <c:pt idx="4">
                  <c:v>58900000</c:v>
                </c:pt>
                <c:pt idx="5">
                  <c:v>77784000</c:v>
                </c:pt>
                <c:pt idx="6">
                  <c:v>59349000</c:v>
                </c:pt>
                <c:pt idx="7">
                  <c:v>59012000</c:v>
                </c:pt>
                <c:pt idx="8">
                  <c:v>116141000</c:v>
                </c:pt>
                <c:pt idx="9">
                  <c:v>115598000</c:v>
                </c:pt>
                <c:pt idx="10">
                  <c:v>153007000</c:v>
                </c:pt>
                <c:pt idx="11">
                  <c:v>189870000</c:v>
                </c:pt>
                <c:pt idx="12">
                  <c:v>297885000</c:v>
                </c:pt>
                <c:pt idx="13">
                  <c:v>141343000</c:v>
                </c:pt>
                <c:pt idx="14">
                  <c:v>114605000</c:v>
                </c:pt>
                <c:pt idx="15">
                  <c:v>164741000</c:v>
                </c:pt>
                <c:pt idx="16">
                  <c:v>115301000</c:v>
                </c:pt>
                <c:pt idx="17">
                  <c:v>102851000</c:v>
                </c:pt>
                <c:pt idx="18">
                  <c:v>97780000</c:v>
                </c:pt>
                <c:pt idx="19">
                  <c:v>99207000</c:v>
                </c:pt>
                <c:pt idx="20">
                  <c:v>138221000</c:v>
                </c:pt>
                <c:pt idx="21">
                  <c:v>85166000</c:v>
                </c:pt>
                <c:pt idx="22">
                  <c:v>117896000</c:v>
                </c:pt>
                <c:pt idx="23">
                  <c:v>127835000</c:v>
                </c:pt>
                <c:pt idx="24">
                  <c:v>263544000</c:v>
                </c:pt>
                <c:pt idx="25">
                  <c:v>231425000</c:v>
                </c:pt>
                <c:pt idx="26">
                  <c:v>254832000</c:v>
                </c:pt>
                <c:pt idx="27">
                  <c:v>257745000</c:v>
                </c:pt>
                <c:pt idx="28">
                  <c:v>226915000</c:v>
                </c:pt>
                <c:pt idx="29">
                  <c:v>267587000</c:v>
                </c:pt>
                <c:pt idx="30">
                  <c:v>162994000</c:v>
                </c:pt>
                <c:pt idx="31">
                  <c:v>69042000</c:v>
                </c:pt>
                <c:pt idx="32">
                  <c:v>238702000</c:v>
                </c:pt>
                <c:pt idx="33">
                  <c:v>234380000</c:v>
                </c:pt>
                <c:pt idx="34">
                  <c:v>225607000</c:v>
                </c:pt>
                <c:pt idx="35">
                  <c:v>245953000</c:v>
                </c:pt>
                <c:pt idx="36">
                  <c:v>257117000</c:v>
                </c:pt>
                <c:pt idx="37">
                  <c:v>276401000</c:v>
                </c:pt>
                <c:pt idx="38">
                  <c:v>221537000</c:v>
                </c:pt>
                <c:pt idx="39">
                  <c:v>492215000</c:v>
                </c:pt>
                <c:pt idx="40">
                  <c:v>477480000</c:v>
                </c:pt>
                <c:pt idx="41">
                  <c:v>696798000</c:v>
                </c:pt>
                <c:pt idx="42">
                  <c:v>750452000</c:v>
                </c:pt>
                <c:pt idx="43">
                  <c:v>1096473000</c:v>
                </c:pt>
                <c:pt idx="44">
                  <c:v>1264048000</c:v>
                </c:pt>
                <c:pt idx="45">
                  <c:v>1386257000</c:v>
                </c:pt>
                <c:pt idx="46">
                  <c:v>1227528000</c:v>
                </c:pt>
                <c:pt idx="47">
                  <c:v>1291318000</c:v>
                </c:pt>
                <c:pt idx="48">
                  <c:v>1057899000</c:v>
                </c:pt>
                <c:pt idx="49">
                  <c:v>877655000</c:v>
                </c:pt>
                <c:pt idx="50">
                  <c:v>483250000</c:v>
                </c:pt>
                <c:pt idx="51">
                  <c:v>593757000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01-448C-A8A1-EF0310567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389391"/>
        <c:axId val="1609388143"/>
      </c:lineChart>
      <c:catAx>
        <c:axId val="6783902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321776"/>
        <c:crosses val="autoZero"/>
        <c:auto val="1"/>
        <c:lblAlgn val="ctr"/>
        <c:lblOffset val="100"/>
        <c:tickLblSkip val="5"/>
        <c:noMultiLvlLbl val="0"/>
      </c:catAx>
      <c:valAx>
        <c:axId val="67832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390208"/>
        <c:crossesAt val="1"/>
        <c:crossBetween val="between"/>
        <c:dispUnits>
          <c:builtInUnit val="millions"/>
        </c:dispUnits>
      </c:valAx>
      <c:valAx>
        <c:axId val="1609388143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09389391"/>
        <c:crosses val="max"/>
        <c:crossBetween val="between"/>
        <c:dispUnits>
          <c:builtInUnit val="billions"/>
          <c:dispUnitsLbl>
            <c:tx>
              <c:rich>
                <a:bodyPr/>
                <a:lstStyle/>
                <a:p>
                  <a:pPr>
                    <a:defRPr sz="1200"/>
                  </a:pPr>
                  <a:r>
                    <a:rPr lang="en-US" sz="1200"/>
                    <a:t>US $ billions</a:t>
                  </a:r>
                </a:p>
              </c:rich>
            </c:tx>
          </c:dispUnitsLbl>
        </c:dispUnits>
      </c:valAx>
      <c:catAx>
        <c:axId val="16093893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9388143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/>
              <a:t>Horn of Africa livestock exports as percentage of</a:t>
            </a:r>
            <a:r>
              <a:rPr lang="en-GB" sz="1600" baseline="0"/>
              <a:t> Gulf States livestock imports</a:t>
            </a:r>
          </a:p>
          <a:p>
            <a:pPr>
              <a:defRPr sz="1600"/>
            </a:pPr>
            <a:r>
              <a:rPr lang="en-GB" sz="1600" baseline="0"/>
              <a:t>source FAOstat</a:t>
            </a:r>
            <a:endParaRPr lang="en-GB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%age of Gulf imports by heads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A-455C-BFC6-689601A9DB10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0A-455C-BFC6-689601A9DB10}"/>
                </c:ext>
              </c:extLst>
            </c:dLbl>
            <c:dLbl>
              <c:idx val="3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0A-455C-BFC6-689601A9DB10}"/>
                </c:ext>
              </c:extLst>
            </c:dLbl>
            <c:dLbl>
              <c:idx val="4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0A-455C-BFC6-689601A9DB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'Export Data'!$B$267:$B$318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'Export Data'!$I$267:$I$318</c:f>
              <c:numCache>
                <c:formatCode>0.0%</c:formatCode>
                <c:ptCount val="52"/>
                <c:pt idx="0">
                  <c:v>0.98034677467627052</c:v>
                </c:pt>
                <c:pt idx="1">
                  <c:v>0.8414699071739038</c:v>
                </c:pt>
                <c:pt idx="2">
                  <c:v>0.72368971322498876</c:v>
                </c:pt>
                <c:pt idx="3">
                  <c:v>0.91342797348426275</c:v>
                </c:pt>
                <c:pt idx="4">
                  <c:v>0.94319683103700314</c:v>
                </c:pt>
                <c:pt idx="5">
                  <c:v>0.85814638016627898</c:v>
                </c:pt>
                <c:pt idx="6">
                  <c:v>0.50391833207436909</c:v>
                </c:pt>
                <c:pt idx="7">
                  <c:v>0.44158256105605537</c:v>
                </c:pt>
                <c:pt idx="8">
                  <c:v>0.39656299734431943</c:v>
                </c:pt>
                <c:pt idx="9">
                  <c:v>0.28272811146186405</c:v>
                </c:pt>
                <c:pt idx="10">
                  <c:v>0.33589529551774122</c:v>
                </c:pt>
                <c:pt idx="11">
                  <c:v>0.24609691493814165</c:v>
                </c:pt>
                <c:pt idx="12">
                  <c:v>0.23322933226114478</c:v>
                </c:pt>
                <c:pt idx="13">
                  <c:v>0.16310601744629299</c:v>
                </c:pt>
                <c:pt idx="14">
                  <c:v>0.1137187766581655</c:v>
                </c:pt>
                <c:pt idx="15">
                  <c:v>0.22327626694616229</c:v>
                </c:pt>
                <c:pt idx="16">
                  <c:v>0.14875283391216318</c:v>
                </c:pt>
                <c:pt idx="17">
                  <c:v>0.12883850191644092</c:v>
                </c:pt>
                <c:pt idx="18">
                  <c:v>0.10648327711932076</c:v>
                </c:pt>
                <c:pt idx="19">
                  <c:v>0.11365689895994419</c:v>
                </c:pt>
                <c:pt idx="20">
                  <c:v>0.16289963289322129</c:v>
                </c:pt>
                <c:pt idx="21">
                  <c:v>0.10805066465024263</c:v>
                </c:pt>
                <c:pt idx="22">
                  <c:v>0.19209551058762281</c:v>
                </c:pt>
                <c:pt idx="23">
                  <c:v>0.19096488401595141</c:v>
                </c:pt>
                <c:pt idx="24">
                  <c:v>0.25204557522928872</c:v>
                </c:pt>
                <c:pt idx="25">
                  <c:v>0.30725386214102679</c:v>
                </c:pt>
                <c:pt idx="26">
                  <c:v>0.33347220754216378</c:v>
                </c:pt>
                <c:pt idx="27">
                  <c:v>0.36712165008373038</c:v>
                </c:pt>
                <c:pt idx="28">
                  <c:v>0.29254210936080688</c:v>
                </c:pt>
                <c:pt idx="29">
                  <c:v>0.40271034120216198</c:v>
                </c:pt>
                <c:pt idx="30">
                  <c:v>0.2746801863839699</c:v>
                </c:pt>
                <c:pt idx="31">
                  <c:v>9.5791167054969956E-2</c:v>
                </c:pt>
                <c:pt idx="32">
                  <c:v>0.31975192691692117</c:v>
                </c:pt>
                <c:pt idx="33">
                  <c:v>0.3647309394061371</c:v>
                </c:pt>
                <c:pt idx="34">
                  <c:v>0.37113829624559602</c:v>
                </c:pt>
                <c:pt idx="35">
                  <c:v>0.35567567513368481</c:v>
                </c:pt>
                <c:pt idx="36">
                  <c:v>0.3578028084271942</c:v>
                </c:pt>
                <c:pt idx="37">
                  <c:v>0.35014922907575147</c:v>
                </c:pt>
                <c:pt idx="38">
                  <c:v>0.29116309894712999</c:v>
                </c:pt>
                <c:pt idx="39">
                  <c:v>0.39603573371716366</c:v>
                </c:pt>
                <c:pt idx="40">
                  <c:v>0.449430130048323</c:v>
                </c:pt>
                <c:pt idx="41">
                  <c:v>0.65586317565548435</c:v>
                </c:pt>
                <c:pt idx="42">
                  <c:v>0.70523301260743965</c:v>
                </c:pt>
                <c:pt idx="43">
                  <c:v>0.85255927781397134</c:v>
                </c:pt>
                <c:pt idx="44">
                  <c:v>0.70539404654117166</c:v>
                </c:pt>
                <c:pt idx="45">
                  <c:v>0.82630733000080381</c:v>
                </c:pt>
                <c:pt idx="46">
                  <c:v>0.70090312518726272</c:v>
                </c:pt>
                <c:pt idx="47">
                  <c:v>0.69365201866404125</c:v>
                </c:pt>
                <c:pt idx="48">
                  <c:v>0.75448649405381141</c:v>
                </c:pt>
                <c:pt idx="49">
                  <c:v>0.69435114331755154</c:v>
                </c:pt>
                <c:pt idx="50">
                  <c:v>0.46620670300970635</c:v>
                </c:pt>
                <c:pt idx="51">
                  <c:v>0.45961700170427283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0A-455C-BFC6-689601A9DB10}"/>
            </c:ext>
          </c:extLst>
        </c:ser>
        <c:ser>
          <c:idx val="1"/>
          <c:order val="1"/>
          <c:tx>
            <c:v>%age of Gulf imports by value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3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0A-455C-BFC6-689601A9DB10}"/>
                </c:ext>
              </c:extLst>
            </c:dLbl>
            <c:dLbl>
              <c:idx val="4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0A-455C-BFC6-689601A9DB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'Export Data'!$B$267:$B$318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'Export Data'!$P$267:$P$318</c:f>
              <c:numCache>
                <c:formatCode>0.0%</c:formatCode>
                <c:ptCount val="52"/>
                <c:pt idx="0">
                  <c:v>0.96620473848904787</c:v>
                </c:pt>
                <c:pt idx="1">
                  <c:v>0.76185663390352987</c:v>
                </c:pt>
                <c:pt idx="2">
                  <c:v>0.48883547346448225</c:v>
                </c:pt>
                <c:pt idx="3">
                  <c:v>0.71999471563511463</c:v>
                </c:pt>
                <c:pt idx="4">
                  <c:v>0.84297000228990149</c:v>
                </c:pt>
                <c:pt idx="5">
                  <c:v>0.79201710620099786</c:v>
                </c:pt>
                <c:pt idx="6">
                  <c:v>0.5343723832419438</c:v>
                </c:pt>
                <c:pt idx="7">
                  <c:v>0.37591571008141061</c:v>
                </c:pt>
                <c:pt idx="8">
                  <c:v>0.4295902024390334</c:v>
                </c:pt>
                <c:pt idx="9">
                  <c:v>0.31381630026984325</c:v>
                </c:pt>
                <c:pt idx="10">
                  <c:v>0.28886631765156762</c:v>
                </c:pt>
                <c:pt idx="11">
                  <c:v>0.25308542416168034</c:v>
                </c:pt>
                <c:pt idx="12">
                  <c:v>0.37893117963056483</c:v>
                </c:pt>
                <c:pt idx="13">
                  <c:v>0.18081928561651109</c:v>
                </c:pt>
                <c:pt idx="14">
                  <c:v>0.13688183408877821</c:v>
                </c:pt>
                <c:pt idx="15">
                  <c:v>0.24889332733035804</c:v>
                </c:pt>
                <c:pt idx="16">
                  <c:v>0.16614312104278761</c:v>
                </c:pt>
                <c:pt idx="17">
                  <c:v>0.15819872088695017</c:v>
                </c:pt>
                <c:pt idx="18">
                  <c:v>0.14540987799727562</c:v>
                </c:pt>
                <c:pt idx="19">
                  <c:v>0.14905412897380768</c:v>
                </c:pt>
                <c:pt idx="20">
                  <c:v>0.23094685520562341</c:v>
                </c:pt>
                <c:pt idx="21">
                  <c:v>0.1332125807884578</c:v>
                </c:pt>
                <c:pt idx="22">
                  <c:v>0.18890441336700295</c:v>
                </c:pt>
                <c:pt idx="23">
                  <c:v>0.17748846224335085</c:v>
                </c:pt>
                <c:pt idx="24">
                  <c:v>0.4057956732619909</c:v>
                </c:pt>
                <c:pt idx="25">
                  <c:v>0.37242516897328615</c:v>
                </c:pt>
                <c:pt idx="26">
                  <c:v>0.41954905786185265</c:v>
                </c:pt>
                <c:pt idx="27">
                  <c:v>0.50456219204469599</c:v>
                </c:pt>
                <c:pt idx="28">
                  <c:v>0.46745250077766265</c:v>
                </c:pt>
                <c:pt idx="29">
                  <c:v>0.51255985902003598</c:v>
                </c:pt>
                <c:pt idx="30">
                  <c:v>0.34827703359608209</c:v>
                </c:pt>
                <c:pt idx="31">
                  <c:v>0.17693776348329723</c:v>
                </c:pt>
                <c:pt idx="32">
                  <c:v>0.30203476344182623</c:v>
                </c:pt>
                <c:pt idx="33">
                  <c:v>0.33891883762898523</c:v>
                </c:pt>
                <c:pt idx="34">
                  <c:v>0.29816481024301794</c:v>
                </c:pt>
                <c:pt idx="35">
                  <c:v>0.24146797385364244</c:v>
                </c:pt>
                <c:pt idx="36">
                  <c:v>0.27434241132209147</c:v>
                </c:pt>
                <c:pt idx="37">
                  <c:v>0.2929658765944006</c:v>
                </c:pt>
                <c:pt idx="38">
                  <c:v>0.21498907766165887</c:v>
                </c:pt>
                <c:pt idx="39">
                  <c:v>0.46637149023984903</c:v>
                </c:pt>
                <c:pt idx="40">
                  <c:v>0.42314182003800016</c:v>
                </c:pt>
                <c:pt idx="41">
                  <c:v>0.57000449100694262</c:v>
                </c:pt>
                <c:pt idx="42">
                  <c:v>0.54778078024154986</c:v>
                </c:pt>
                <c:pt idx="43">
                  <c:v>0.78919911411747512</c:v>
                </c:pt>
                <c:pt idx="44">
                  <c:v>0.75922674731142425</c:v>
                </c:pt>
                <c:pt idx="45">
                  <c:v>0.79294433258591501</c:v>
                </c:pt>
                <c:pt idx="46">
                  <c:v>0.82319126706196832</c:v>
                </c:pt>
                <c:pt idx="47">
                  <c:v>0.91291158391097948</c:v>
                </c:pt>
                <c:pt idx="48">
                  <c:v>0.79542115480914832</c:v>
                </c:pt>
                <c:pt idx="49">
                  <c:v>0.63425881427917929</c:v>
                </c:pt>
                <c:pt idx="50">
                  <c:v>0.3716478631689854</c:v>
                </c:pt>
                <c:pt idx="51">
                  <c:v>0.41059420839061417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0A-455C-BFC6-689601A9D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1527967"/>
        <c:axId val="1271526719"/>
      </c:lineChart>
      <c:catAx>
        <c:axId val="1271527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526719"/>
        <c:crosses val="autoZero"/>
        <c:auto val="1"/>
        <c:lblAlgn val="ctr"/>
        <c:lblOffset val="100"/>
        <c:tickLblSkip val="5"/>
        <c:noMultiLvlLbl val="0"/>
      </c:catAx>
      <c:valAx>
        <c:axId val="127152671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52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/>
              <a:t>Gulf states livestock imports,</a:t>
            </a:r>
            <a:r>
              <a:rPr lang="en-GB" sz="1600" baseline="0"/>
              <a:t> Horn of Africa livestock exports, Gulf states net migration (stacked)</a:t>
            </a:r>
            <a:endParaRPr lang="en-GB" sz="1600"/>
          </a:p>
        </c:rich>
      </c:tx>
      <c:layout>
        <c:manualLayout>
          <c:xMode val="edge"/>
          <c:yMode val="edge"/>
          <c:x val="0.12704770094864423"/>
          <c:y val="6.26631853785900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v>Gulf States livestock imports - heads</c:v>
          </c:tx>
          <c:invertIfNegative val="0"/>
          <c:cat>
            <c:strRef>
              <c:f>'Import Data'!$B$314:$B$365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'Import Data'!$H$314:$H$365</c:f>
              <c:numCache>
                <c:formatCode>#,##0</c:formatCode>
                <c:ptCount val="52"/>
                <c:pt idx="0">
                  <c:v>1553689</c:v>
                </c:pt>
                <c:pt idx="1">
                  <c:v>1784412</c:v>
                </c:pt>
                <c:pt idx="2">
                  <c:v>2709197</c:v>
                </c:pt>
                <c:pt idx="3">
                  <c:v>1939980</c:v>
                </c:pt>
                <c:pt idx="4">
                  <c:v>1826465</c:v>
                </c:pt>
                <c:pt idx="5">
                  <c:v>2137612</c:v>
                </c:pt>
                <c:pt idx="6">
                  <c:v>2251851</c:v>
                </c:pt>
                <c:pt idx="7">
                  <c:v>2890909</c:v>
                </c:pt>
                <c:pt idx="8">
                  <c:v>4615766</c:v>
                </c:pt>
                <c:pt idx="9">
                  <c:v>6067582</c:v>
                </c:pt>
                <c:pt idx="10">
                  <c:v>7091960</c:v>
                </c:pt>
                <c:pt idx="11">
                  <c:v>8904943</c:v>
                </c:pt>
                <c:pt idx="12">
                  <c:v>9851501</c:v>
                </c:pt>
                <c:pt idx="13">
                  <c:v>10545736</c:v>
                </c:pt>
                <c:pt idx="14">
                  <c:v>11321578</c:v>
                </c:pt>
                <c:pt idx="15">
                  <c:v>10294735</c:v>
                </c:pt>
                <c:pt idx="16">
                  <c:v>11440898</c:v>
                </c:pt>
                <c:pt idx="17">
                  <c:v>11387776</c:v>
                </c:pt>
                <c:pt idx="18">
                  <c:v>11367569</c:v>
                </c:pt>
                <c:pt idx="19">
                  <c:v>9448243</c:v>
                </c:pt>
                <c:pt idx="20">
                  <c:v>8812150</c:v>
                </c:pt>
                <c:pt idx="21">
                  <c:v>9016622</c:v>
                </c:pt>
                <c:pt idx="22">
                  <c:v>10203518</c:v>
                </c:pt>
                <c:pt idx="23">
                  <c:v>13115338</c:v>
                </c:pt>
                <c:pt idx="24">
                  <c:v>12257799</c:v>
                </c:pt>
                <c:pt idx="25">
                  <c:v>13632076</c:v>
                </c:pt>
                <c:pt idx="26">
                  <c:v>12980572</c:v>
                </c:pt>
                <c:pt idx="27">
                  <c:v>12484118</c:v>
                </c:pt>
                <c:pt idx="28">
                  <c:v>10276753</c:v>
                </c:pt>
                <c:pt idx="29">
                  <c:v>10848671</c:v>
                </c:pt>
                <c:pt idx="30">
                  <c:v>10911668</c:v>
                </c:pt>
                <c:pt idx="31">
                  <c:v>8325966</c:v>
                </c:pt>
                <c:pt idx="32">
                  <c:v>11072221</c:v>
                </c:pt>
                <c:pt idx="33">
                  <c:v>9972066</c:v>
                </c:pt>
                <c:pt idx="34">
                  <c:v>10384924</c:v>
                </c:pt>
                <c:pt idx="35">
                  <c:v>11967889</c:v>
                </c:pt>
                <c:pt idx="36">
                  <c:v>12339006</c:v>
                </c:pt>
                <c:pt idx="37">
                  <c:v>12143411</c:v>
                </c:pt>
                <c:pt idx="38">
                  <c:v>12080219</c:v>
                </c:pt>
                <c:pt idx="39">
                  <c:v>11286931</c:v>
                </c:pt>
                <c:pt idx="40">
                  <c:v>11302491</c:v>
                </c:pt>
                <c:pt idx="41">
                  <c:v>11795971</c:v>
                </c:pt>
                <c:pt idx="42">
                  <c:v>12489689</c:v>
                </c:pt>
                <c:pt idx="43">
                  <c:v>11504515</c:v>
                </c:pt>
                <c:pt idx="44">
                  <c:v>13425876</c:v>
                </c:pt>
                <c:pt idx="45">
                  <c:v>13510858</c:v>
                </c:pt>
                <c:pt idx="46">
                  <c:v>14001049</c:v>
                </c:pt>
                <c:pt idx="47">
                  <c:v>12549265</c:v>
                </c:pt>
                <c:pt idx="48">
                  <c:v>9943176</c:v>
                </c:pt>
                <c:pt idx="49">
                  <c:v>10825164</c:v>
                </c:pt>
                <c:pt idx="50">
                  <c:v>9214786</c:v>
                </c:pt>
                <c:pt idx="51">
                  <c:v>9555395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B25-4A66-B799-DA67418D6AC9}"/>
            </c:ext>
          </c:extLst>
        </c:ser>
        <c:ser>
          <c:idx val="7"/>
          <c:order val="1"/>
          <c:tx>
            <c:v>Horn of Africa livestock exports - heads</c:v>
          </c:tx>
          <c:invertIfNegative val="0"/>
          <c:cat>
            <c:strRef>
              <c:f>'Import Data'!$B$314:$B$365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'Export Data'!$H$267:$H$318</c:f>
              <c:numCache>
                <c:formatCode>#,##0</c:formatCode>
                <c:ptCount val="52"/>
                <c:pt idx="0">
                  <c:v>1523154</c:v>
                </c:pt>
                <c:pt idx="1">
                  <c:v>1501529</c:v>
                </c:pt>
                <c:pt idx="2">
                  <c:v>1960618</c:v>
                </c:pt>
                <c:pt idx="3">
                  <c:v>1772032</c:v>
                </c:pt>
                <c:pt idx="4">
                  <c:v>1722716</c:v>
                </c:pt>
                <c:pt idx="5">
                  <c:v>1834384</c:v>
                </c:pt>
                <c:pt idx="6">
                  <c:v>1134749</c:v>
                </c:pt>
                <c:pt idx="7">
                  <c:v>1276575</c:v>
                </c:pt>
                <c:pt idx="8">
                  <c:v>1830442</c:v>
                </c:pt>
                <c:pt idx="9">
                  <c:v>1715476</c:v>
                </c:pt>
                <c:pt idx="10">
                  <c:v>2382156</c:v>
                </c:pt>
                <c:pt idx="11">
                  <c:v>2191479</c:v>
                </c:pt>
                <c:pt idx="12">
                  <c:v>2297659</c:v>
                </c:pt>
                <c:pt idx="13">
                  <c:v>1720073</c:v>
                </c:pt>
                <c:pt idx="14">
                  <c:v>1287476</c:v>
                </c:pt>
                <c:pt idx="15">
                  <c:v>2298570</c:v>
                </c:pt>
                <c:pt idx="16">
                  <c:v>1701866</c:v>
                </c:pt>
                <c:pt idx="17">
                  <c:v>1467184</c:v>
                </c:pt>
                <c:pt idx="18">
                  <c:v>1210456</c:v>
                </c:pt>
                <c:pt idx="19">
                  <c:v>1073858</c:v>
                </c:pt>
                <c:pt idx="20">
                  <c:v>1435496</c:v>
                </c:pt>
                <c:pt idx="21">
                  <c:v>974252</c:v>
                </c:pt>
                <c:pt idx="22">
                  <c:v>1960050</c:v>
                </c:pt>
                <c:pt idx="23">
                  <c:v>2504569</c:v>
                </c:pt>
                <c:pt idx="24">
                  <c:v>3089524</c:v>
                </c:pt>
                <c:pt idx="25">
                  <c:v>4188508</c:v>
                </c:pt>
                <c:pt idx="26">
                  <c:v>4328660</c:v>
                </c:pt>
                <c:pt idx="27">
                  <c:v>4583190</c:v>
                </c:pt>
                <c:pt idx="28">
                  <c:v>3006383</c:v>
                </c:pt>
                <c:pt idx="29">
                  <c:v>4368872</c:v>
                </c:pt>
                <c:pt idx="30">
                  <c:v>2997219</c:v>
                </c:pt>
                <c:pt idx="31">
                  <c:v>797554</c:v>
                </c:pt>
                <c:pt idx="32">
                  <c:v>3540364</c:v>
                </c:pt>
                <c:pt idx="33">
                  <c:v>3637121</c:v>
                </c:pt>
                <c:pt idx="34">
                  <c:v>3854243</c:v>
                </c:pt>
                <c:pt idx="35">
                  <c:v>4256687</c:v>
                </c:pt>
                <c:pt idx="36">
                  <c:v>4414931</c:v>
                </c:pt>
                <c:pt idx="37">
                  <c:v>4252006</c:v>
                </c:pt>
                <c:pt idx="38">
                  <c:v>3517314</c:v>
                </c:pt>
                <c:pt idx="39">
                  <c:v>4470028</c:v>
                </c:pt>
                <c:pt idx="40">
                  <c:v>5079680</c:v>
                </c:pt>
                <c:pt idx="41">
                  <c:v>7736543</c:v>
                </c:pt>
                <c:pt idx="42">
                  <c:v>8808141</c:v>
                </c:pt>
                <c:pt idx="43">
                  <c:v>9808281</c:v>
                </c:pt>
                <c:pt idx="44">
                  <c:v>9470533</c:v>
                </c:pt>
                <c:pt idx="45">
                  <c:v>11164121</c:v>
                </c:pt>
                <c:pt idx="46">
                  <c:v>9813379</c:v>
                </c:pt>
                <c:pt idx="47">
                  <c:v>8704823</c:v>
                </c:pt>
                <c:pt idx="48">
                  <c:v>7501992</c:v>
                </c:pt>
                <c:pt idx="49">
                  <c:v>7516465</c:v>
                </c:pt>
                <c:pt idx="50">
                  <c:v>4295995</c:v>
                </c:pt>
                <c:pt idx="51">
                  <c:v>4391822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B25-4A66-B799-DA67418D6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512160"/>
        <c:axId val="1480510080"/>
        <c:extLst/>
      </c:barChart>
      <c:lineChart>
        <c:grouping val="stacked"/>
        <c:varyColors val="0"/>
        <c:ser>
          <c:idx val="0"/>
          <c:order val="2"/>
          <c:tx>
            <c:strRef>
              <c:f>'WDI Data'!$A$16</c:f>
              <c:strCache>
                <c:ptCount val="1"/>
                <c:pt idx="0">
                  <c:v>Bahrain</c:v>
                </c:pt>
              </c:strCache>
            </c:strRef>
          </c:tx>
          <c:spPr>
            <a:effectLst/>
          </c:spPr>
          <c:marker>
            <c:symbol val="none"/>
          </c:marker>
          <c:val>
            <c:numRef>
              <c:f>'WDI Data'!$C$16:$BB$16</c:f>
              <c:numCache>
                <c:formatCode>General</c:formatCode>
                <c:ptCount val="52"/>
                <c:pt idx="0">
                  <c:v>-1060</c:v>
                </c:pt>
                <c:pt idx="1">
                  <c:v>4147</c:v>
                </c:pt>
                <c:pt idx="2">
                  <c:v>6147</c:v>
                </c:pt>
                <c:pt idx="3">
                  <c:v>6382</c:v>
                </c:pt>
                <c:pt idx="4">
                  <c:v>6647</c:v>
                </c:pt>
                <c:pt idx="5">
                  <c:v>6833</c:v>
                </c:pt>
                <c:pt idx="6">
                  <c:v>6930</c:v>
                </c:pt>
                <c:pt idx="7">
                  <c:v>6948</c:v>
                </c:pt>
                <c:pt idx="8">
                  <c:v>6913</c:v>
                </c:pt>
                <c:pt idx="9">
                  <c:v>6798</c:v>
                </c:pt>
                <c:pt idx="10">
                  <c:v>6613</c:v>
                </c:pt>
                <c:pt idx="11">
                  <c:v>4206</c:v>
                </c:pt>
                <c:pt idx="12">
                  <c:v>3553</c:v>
                </c:pt>
                <c:pt idx="13">
                  <c:v>3811</c:v>
                </c:pt>
                <c:pt idx="14">
                  <c:v>4108</c:v>
                </c:pt>
                <c:pt idx="15">
                  <c:v>4256</c:v>
                </c:pt>
                <c:pt idx="16">
                  <c:v>4457</c:v>
                </c:pt>
                <c:pt idx="17">
                  <c:v>4713</c:v>
                </c:pt>
                <c:pt idx="18">
                  <c:v>4871</c:v>
                </c:pt>
                <c:pt idx="19">
                  <c:v>4638</c:v>
                </c:pt>
                <c:pt idx="20">
                  <c:v>4605</c:v>
                </c:pt>
                <c:pt idx="21">
                  <c:v>6605</c:v>
                </c:pt>
                <c:pt idx="22">
                  <c:v>6728</c:v>
                </c:pt>
                <c:pt idx="23">
                  <c:v>6967</c:v>
                </c:pt>
                <c:pt idx="24">
                  <c:v>7424</c:v>
                </c:pt>
                <c:pt idx="25">
                  <c:v>7706</c:v>
                </c:pt>
                <c:pt idx="26">
                  <c:v>7844</c:v>
                </c:pt>
                <c:pt idx="27">
                  <c:v>7730</c:v>
                </c:pt>
                <c:pt idx="28">
                  <c:v>7388</c:v>
                </c:pt>
                <c:pt idx="29">
                  <c:v>6737</c:v>
                </c:pt>
                <c:pt idx="30">
                  <c:v>6264</c:v>
                </c:pt>
                <c:pt idx="31">
                  <c:v>5704</c:v>
                </c:pt>
                <c:pt idx="32">
                  <c:v>4197</c:v>
                </c:pt>
                <c:pt idx="33">
                  <c:v>28186</c:v>
                </c:pt>
                <c:pt idx="34">
                  <c:v>53424</c:v>
                </c:pt>
                <c:pt idx="35">
                  <c:v>53401</c:v>
                </c:pt>
                <c:pt idx="36">
                  <c:v>53765</c:v>
                </c:pt>
                <c:pt idx="37">
                  <c:v>54165</c:v>
                </c:pt>
                <c:pt idx="38">
                  <c:v>53870</c:v>
                </c:pt>
                <c:pt idx="39">
                  <c:v>52049</c:v>
                </c:pt>
                <c:pt idx="40">
                  <c:v>-17076</c:v>
                </c:pt>
                <c:pt idx="41">
                  <c:v>-20040</c:v>
                </c:pt>
                <c:pt idx="42">
                  <c:v>11754</c:v>
                </c:pt>
                <c:pt idx="43">
                  <c:v>27227</c:v>
                </c:pt>
                <c:pt idx="44">
                  <c:v>36320</c:v>
                </c:pt>
                <c:pt idx="45">
                  <c:v>29250</c:v>
                </c:pt>
                <c:pt idx="46">
                  <c:v>29052</c:v>
                </c:pt>
                <c:pt idx="47">
                  <c:v>29024</c:v>
                </c:pt>
                <c:pt idx="48">
                  <c:v>-3601</c:v>
                </c:pt>
                <c:pt idx="49">
                  <c:v>-17127</c:v>
                </c:pt>
                <c:pt idx="50">
                  <c:v>-48716</c:v>
                </c:pt>
                <c:pt idx="51">
                  <c:v>-9150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25-4A66-B799-DA67418D6AC9}"/>
            </c:ext>
          </c:extLst>
        </c:ser>
        <c:ser>
          <c:idx val="1"/>
          <c:order val="3"/>
          <c:tx>
            <c:strRef>
              <c:f>'WDI Data'!$A$41</c:f>
              <c:strCache>
                <c:ptCount val="1"/>
                <c:pt idx="0">
                  <c:v>Kuwait</c:v>
                </c:pt>
              </c:strCache>
              <c:extLst xmlns:c15="http://schemas.microsoft.com/office/drawing/2012/chart"/>
            </c:strRef>
          </c:tx>
          <c:spPr>
            <a:effectLst/>
          </c:spPr>
          <c:marker>
            <c:symbol val="none"/>
          </c:marker>
          <c:val>
            <c:numRef>
              <c:f>'WDI Data'!$C$41:$BB$41</c:f>
              <c:numCache>
                <c:formatCode>General</c:formatCode>
                <c:ptCount val="52"/>
                <c:pt idx="0">
                  <c:v>26616</c:v>
                </c:pt>
                <c:pt idx="1">
                  <c:v>22182</c:v>
                </c:pt>
                <c:pt idx="2">
                  <c:v>21986</c:v>
                </c:pt>
                <c:pt idx="3">
                  <c:v>22835</c:v>
                </c:pt>
                <c:pt idx="4">
                  <c:v>25395</c:v>
                </c:pt>
                <c:pt idx="5">
                  <c:v>30911</c:v>
                </c:pt>
                <c:pt idx="6">
                  <c:v>36049</c:v>
                </c:pt>
                <c:pt idx="7">
                  <c:v>38225</c:v>
                </c:pt>
                <c:pt idx="8">
                  <c:v>39158</c:v>
                </c:pt>
                <c:pt idx="9">
                  <c:v>37375</c:v>
                </c:pt>
                <c:pt idx="10">
                  <c:v>32491</c:v>
                </c:pt>
                <c:pt idx="11">
                  <c:v>29606</c:v>
                </c:pt>
                <c:pt idx="12">
                  <c:v>30433</c:v>
                </c:pt>
                <c:pt idx="13">
                  <c:v>31756</c:v>
                </c:pt>
                <c:pt idx="14">
                  <c:v>17021</c:v>
                </c:pt>
                <c:pt idx="15">
                  <c:v>25773</c:v>
                </c:pt>
                <c:pt idx="16">
                  <c:v>27190</c:v>
                </c:pt>
                <c:pt idx="17">
                  <c:v>31242</c:v>
                </c:pt>
                <c:pt idx="18">
                  <c:v>31455</c:v>
                </c:pt>
                <c:pt idx="19">
                  <c:v>34644</c:v>
                </c:pt>
                <c:pt idx="20">
                  <c:v>-1196051</c:v>
                </c:pt>
                <c:pt idx="21">
                  <c:v>460628</c:v>
                </c:pt>
                <c:pt idx="22">
                  <c:v>52620</c:v>
                </c:pt>
                <c:pt idx="23">
                  <c:v>-44820</c:v>
                </c:pt>
                <c:pt idx="24">
                  <c:v>-42817</c:v>
                </c:pt>
                <c:pt idx="25">
                  <c:v>1693</c:v>
                </c:pt>
                <c:pt idx="26">
                  <c:v>20602</c:v>
                </c:pt>
                <c:pt idx="27">
                  <c:v>20792</c:v>
                </c:pt>
                <c:pt idx="28">
                  <c:v>20819</c:v>
                </c:pt>
                <c:pt idx="29">
                  <c:v>20438</c:v>
                </c:pt>
                <c:pt idx="30">
                  <c:v>19193</c:v>
                </c:pt>
                <c:pt idx="31">
                  <c:v>17088</c:v>
                </c:pt>
                <c:pt idx="32">
                  <c:v>14550</c:v>
                </c:pt>
                <c:pt idx="33">
                  <c:v>11232</c:v>
                </c:pt>
                <c:pt idx="34">
                  <c:v>7427</c:v>
                </c:pt>
                <c:pt idx="35">
                  <c:v>68878</c:v>
                </c:pt>
                <c:pt idx="36">
                  <c:v>96486</c:v>
                </c:pt>
                <c:pt idx="37">
                  <c:v>94844</c:v>
                </c:pt>
                <c:pt idx="38">
                  <c:v>93141</c:v>
                </c:pt>
                <c:pt idx="39">
                  <c:v>90945</c:v>
                </c:pt>
                <c:pt idx="40">
                  <c:v>94736</c:v>
                </c:pt>
                <c:pt idx="41">
                  <c:v>191544</c:v>
                </c:pt>
                <c:pt idx="42">
                  <c:v>191164</c:v>
                </c:pt>
                <c:pt idx="43">
                  <c:v>190228</c:v>
                </c:pt>
                <c:pt idx="44">
                  <c:v>-84910</c:v>
                </c:pt>
                <c:pt idx="45">
                  <c:v>259114</c:v>
                </c:pt>
                <c:pt idx="46">
                  <c:v>-90785</c:v>
                </c:pt>
                <c:pt idx="47">
                  <c:v>140685</c:v>
                </c:pt>
                <c:pt idx="48">
                  <c:v>144967</c:v>
                </c:pt>
                <c:pt idx="49">
                  <c:v>9088</c:v>
                </c:pt>
                <c:pt idx="50">
                  <c:v>-254177</c:v>
                </c:pt>
                <c:pt idx="51">
                  <c:v>-36843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BB25-4A66-B799-DA67418D6AC9}"/>
            </c:ext>
          </c:extLst>
        </c:ser>
        <c:ser>
          <c:idx val="2"/>
          <c:order val="4"/>
          <c:tx>
            <c:strRef>
              <c:f>'WDI Data'!$A$18</c:f>
              <c:strCache>
                <c:ptCount val="1"/>
                <c:pt idx="0">
                  <c:v>Oman</c:v>
                </c:pt>
              </c:strCache>
            </c:strRef>
          </c:tx>
          <c:spPr>
            <a:effectLst/>
          </c:spPr>
          <c:marker>
            <c:symbol val="none"/>
          </c:marker>
          <c:val>
            <c:numRef>
              <c:f>'WDI Data'!$C$18:$BB$18</c:f>
              <c:numCache>
                <c:formatCode>General</c:formatCode>
                <c:ptCount val="52"/>
                <c:pt idx="0">
                  <c:v>-2997</c:v>
                </c:pt>
                <c:pt idx="1">
                  <c:v>-2997</c:v>
                </c:pt>
                <c:pt idx="2">
                  <c:v>-2997</c:v>
                </c:pt>
                <c:pt idx="3">
                  <c:v>-2997</c:v>
                </c:pt>
                <c:pt idx="4">
                  <c:v>4880</c:v>
                </c:pt>
                <c:pt idx="5">
                  <c:v>5632</c:v>
                </c:pt>
                <c:pt idx="6">
                  <c:v>8299</c:v>
                </c:pt>
                <c:pt idx="7">
                  <c:v>10551</c:v>
                </c:pt>
                <c:pt idx="8">
                  <c:v>11948</c:v>
                </c:pt>
                <c:pt idx="9">
                  <c:v>12513</c:v>
                </c:pt>
                <c:pt idx="10">
                  <c:v>12626</c:v>
                </c:pt>
                <c:pt idx="11">
                  <c:v>14241</c:v>
                </c:pt>
                <c:pt idx="12">
                  <c:v>15366</c:v>
                </c:pt>
                <c:pt idx="13">
                  <c:v>15619</c:v>
                </c:pt>
                <c:pt idx="14">
                  <c:v>14993</c:v>
                </c:pt>
                <c:pt idx="15">
                  <c:v>33818</c:v>
                </c:pt>
                <c:pt idx="16">
                  <c:v>32569</c:v>
                </c:pt>
                <c:pt idx="17">
                  <c:v>32234</c:v>
                </c:pt>
                <c:pt idx="18">
                  <c:v>32379</c:v>
                </c:pt>
                <c:pt idx="19">
                  <c:v>33027</c:v>
                </c:pt>
                <c:pt idx="20">
                  <c:v>33492</c:v>
                </c:pt>
                <c:pt idx="21">
                  <c:v>33643</c:v>
                </c:pt>
                <c:pt idx="22">
                  <c:v>33345</c:v>
                </c:pt>
                <c:pt idx="23">
                  <c:v>28131</c:v>
                </c:pt>
                <c:pt idx="24">
                  <c:v>-14802</c:v>
                </c:pt>
                <c:pt idx="25">
                  <c:v>-15515</c:v>
                </c:pt>
                <c:pt idx="26">
                  <c:v>-16769</c:v>
                </c:pt>
                <c:pt idx="27">
                  <c:v>-17943</c:v>
                </c:pt>
                <c:pt idx="28">
                  <c:v>-19193</c:v>
                </c:pt>
                <c:pt idx="29">
                  <c:v>-20097</c:v>
                </c:pt>
                <c:pt idx="30">
                  <c:v>-19889</c:v>
                </c:pt>
                <c:pt idx="31">
                  <c:v>-20234</c:v>
                </c:pt>
                <c:pt idx="32">
                  <c:v>-20634</c:v>
                </c:pt>
                <c:pt idx="33">
                  <c:v>-20635</c:v>
                </c:pt>
                <c:pt idx="34">
                  <c:v>-855</c:v>
                </c:pt>
                <c:pt idx="35">
                  <c:v>-630</c:v>
                </c:pt>
                <c:pt idx="36">
                  <c:v>-398</c:v>
                </c:pt>
                <c:pt idx="37">
                  <c:v>-755</c:v>
                </c:pt>
                <c:pt idx="38">
                  <c:v>-2491</c:v>
                </c:pt>
                <c:pt idx="39">
                  <c:v>-4718</c:v>
                </c:pt>
                <c:pt idx="40">
                  <c:v>264095</c:v>
                </c:pt>
                <c:pt idx="41">
                  <c:v>266486</c:v>
                </c:pt>
                <c:pt idx="42">
                  <c:v>262093</c:v>
                </c:pt>
                <c:pt idx="43">
                  <c:v>161176</c:v>
                </c:pt>
                <c:pt idx="44">
                  <c:v>75961</c:v>
                </c:pt>
                <c:pt idx="45">
                  <c:v>134260</c:v>
                </c:pt>
                <c:pt idx="46">
                  <c:v>118472</c:v>
                </c:pt>
                <c:pt idx="47">
                  <c:v>5777</c:v>
                </c:pt>
                <c:pt idx="48">
                  <c:v>-51177</c:v>
                </c:pt>
                <c:pt idx="49">
                  <c:v>-106864</c:v>
                </c:pt>
                <c:pt idx="50">
                  <c:v>-164408</c:v>
                </c:pt>
                <c:pt idx="51">
                  <c:v>-20664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25-4A66-B799-DA67418D6AC9}"/>
            </c:ext>
          </c:extLst>
        </c:ser>
        <c:ser>
          <c:idx val="3"/>
          <c:order val="5"/>
          <c:tx>
            <c:strRef>
              <c:f>'WDI Data'!$A$19</c:f>
              <c:strCache>
                <c:ptCount val="1"/>
                <c:pt idx="0">
                  <c:v>Qatar</c:v>
                </c:pt>
              </c:strCache>
            </c:strRef>
          </c:tx>
          <c:spPr>
            <a:effectLst/>
          </c:spPr>
          <c:marker>
            <c:symbol val="none"/>
          </c:marker>
          <c:val>
            <c:numRef>
              <c:f>'WDI Data'!$C$19:$BB$19</c:f>
              <c:numCache>
                <c:formatCode>General</c:formatCode>
                <c:ptCount val="52"/>
                <c:pt idx="0">
                  <c:v>10398</c:v>
                </c:pt>
                <c:pt idx="1">
                  <c:v>10404</c:v>
                </c:pt>
                <c:pt idx="2">
                  <c:v>10381</c:v>
                </c:pt>
                <c:pt idx="3">
                  <c:v>10298</c:v>
                </c:pt>
                <c:pt idx="4">
                  <c:v>10201</c:v>
                </c:pt>
                <c:pt idx="5">
                  <c:v>10070</c:v>
                </c:pt>
                <c:pt idx="6">
                  <c:v>9953</c:v>
                </c:pt>
                <c:pt idx="7">
                  <c:v>9803</c:v>
                </c:pt>
                <c:pt idx="8">
                  <c:v>9711</c:v>
                </c:pt>
                <c:pt idx="9">
                  <c:v>9670</c:v>
                </c:pt>
                <c:pt idx="10">
                  <c:v>9672</c:v>
                </c:pt>
                <c:pt idx="11">
                  <c:v>9667</c:v>
                </c:pt>
                <c:pt idx="12">
                  <c:v>9580</c:v>
                </c:pt>
                <c:pt idx="13">
                  <c:v>9319</c:v>
                </c:pt>
                <c:pt idx="14">
                  <c:v>8941</c:v>
                </c:pt>
                <c:pt idx="15">
                  <c:v>8632</c:v>
                </c:pt>
                <c:pt idx="16">
                  <c:v>6348</c:v>
                </c:pt>
                <c:pt idx="17">
                  <c:v>5396</c:v>
                </c:pt>
                <c:pt idx="18">
                  <c:v>5049</c:v>
                </c:pt>
                <c:pt idx="19">
                  <c:v>4904</c:v>
                </c:pt>
                <c:pt idx="20">
                  <c:v>5021</c:v>
                </c:pt>
                <c:pt idx="21">
                  <c:v>5494</c:v>
                </c:pt>
                <c:pt idx="22">
                  <c:v>5451</c:v>
                </c:pt>
                <c:pt idx="23">
                  <c:v>5250</c:v>
                </c:pt>
                <c:pt idx="24">
                  <c:v>5106</c:v>
                </c:pt>
                <c:pt idx="25">
                  <c:v>4893</c:v>
                </c:pt>
                <c:pt idx="26">
                  <c:v>4552</c:v>
                </c:pt>
                <c:pt idx="27">
                  <c:v>19387</c:v>
                </c:pt>
                <c:pt idx="28">
                  <c:v>22500</c:v>
                </c:pt>
                <c:pt idx="29">
                  <c:v>22364</c:v>
                </c:pt>
                <c:pt idx="30">
                  <c:v>22039</c:v>
                </c:pt>
                <c:pt idx="31">
                  <c:v>21641</c:v>
                </c:pt>
                <c:pt idx="32">
                  <c:v>24200</c:v>
                </c:pt>
                <c:pt idx="33">
                  <c:v>23444</c:v>
                </c:pt>
                <c:pt idx="34">
                  <c:v>12430</c:v>
                </c:pt>
                <c:pt idx="35">
                  <c:v>106609</c:v>
                </c:pt>
                <c:pt idx="36">
                  <c:v>203572</c:v>
                </c:pt>
                <c:pt idx="37">
                  <c:v>206156</c:v>
                </c:pt>
                <c:pt idx="38">
                  <c:v>192654</c:v>
                </c:pt>
                <c:pt idx="39">
                  <c:v>111510</c:v>
                </c:pt>
                <c:pt idx="40">
                  <c:v>64531</c:v>
                </c:pt>
                <c:pt idx="41">
                  <c:v>82815</c:v>
                </c:pt>
                <c:pt idx="42">
                  <c:v>83444</c:v>
                </c:pt>
                <c:pt idx="43">
                  <c:v>137597</c:v>
                </c:pt>
                <c:pt idx="44">
                  <c:v>179768</c:v>
                </c:pt>
                <c:pt idx="45">
                  <c:v>178133</c:v>
                </c:pt>
                <c:pt idx="46">
                  <c:v>138455</c:v>
                </c:pt>
                <c:pt idx="47">
                  <c:v>46900</c:v>
                </c:pt>
                <c:pt idx="48">
                  <c:v>11662</c:v>
                </c:pt>
                <c:pt idx="49">
                  <c:v>15493</c:v>
                </c:pt>
                <c:pt idx="50">
                  <c:v>-163999</c:v>
                </c:pt>
                <c:pt idx="51">
                  <c:v>-30801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25-4A66-B799-DA67418D6AC9}"/>
            </c:ext>
          </c:extLst>
        </c:ser>
        <c:ser>
          <c:idx val="4"/>
          <c:order val="6"/>
          <c:tx>
            <c:strRef>
              <c:f>'WDI Data'!$A$20</c:f>
              <c:strCache>
                <c:ptCount val="1"/>
                <c:pt idx="0">
                  <c:v>Saudi Arabia</c:v>
                </c:pt>
              </c:strCache>
            </c:strRef>
          </c:tx>
          <c:spPr>
            <a:effectLst/>
          </c:spPr>
          <c:marker>
            <c:symbol val="none"/>
          </c:marker>
          <c:val>
            <c:numRef>
              <c:f>'WDI Data'!$C$20:$BB$20</c:f>
              <c:numCache>
                <c:formatCode>General</c:formatCode>
                <c:ptCount val="52"/>
                <c:pt idx="0">
                  <c:v>63988</c:v>
                </c:pt>
                <c:pt idx="1">
                  <c:v>84904</c:v>
                </c:pt>
                <c:pt idx="2">
                  <c:v>110281</c:v>
                </c:pt>
                <c:pt idx="3">
                  <c:v>128233</c:v>
                </c:pt>
                <c:pt idx="4">
                  <c:v>138421</c:v>
                </c:pt>
                <c:pt idx="5">
                  <c:v>132741</c:v>
                </c:pt>
                <c:pt idx="6">
                  <c:v>126764</c:v>
                </c:pt>
                <c:pt idx="7">
                  <c:v>138007</c:v>
                </c:pt>
                <c:pt idx="8">
                  <c:v>140992</c:v>
                </c:pt>
                <c:pt idx="9">
                  <c:v>143124</c:v>
                </c:pt>
                <c:pt idx="10">
                  <c:v>148004</c:v>
                </c:pt>
                <c:pt idx="11">
                  <c:v>145612</c:v>
                </c:pt>
                <c:pt idx="12">
                  <c:v>150272</c:v>
                </c:pt>
                <c:pt idx="13">
                  <c:v>159355</c:v>
                </c:pt>
                <c:pt idx="14">
                  <c:v>160314</c:v>
                </c:pt>
                <c:pt idx="15">
                  <c:v>163926</c:v>
                </c:pt>
                <c:pt idx="16">
                  <c:v>162807</c:v>
                </c:pt>
                <c:pt idx="17">
                  <c:v>170249</c:v>
                </c:pt>
                <c:pt idx="18">
                  <c:v>178115</c:v>
                </c:pt>
                <c:pt idx="19">
                  <c:v>182375</c:v>
                </c:pt>
                <c:pt idx="20">
                  <c:v>186898</c:v>
                </c:pt>
                <c:pt idx="21">
                  <c:v>165010</c:v>
                </c:pt>
                <c:pt idx="22">
                  <c:v>130258</c:v>
                </c:pt>
                <c:pt idx="23">
                  <c:v>31317</c:v>
                </c:pt>
                <c:pt idx="24">
                  <c:v>35332</c:v>
                </c:pt>
                <c:pt idx="25">
                  <c:v>27095</c:v>
                </c:pt>
                <c:pt idx="26">
                  <c:v>29773</c:v>
                </c:pt>
                <c:pt idx="27">
                  <c:v>31781</c:v>
                </c:pt>
                <c:pt idx="28">
                  <c:v>29767</c:v>
                </c:pt>
                <c:pt idx="29">
                  <c:v>24400</c:v>
                </c:pt>
                <c:pt idx="30">
                  <c:v>17241</c:v>
                </c:pt>
                <c:pt idx="31">
                  <c:v>19616</c:v>
                </c:pt>
                <c:pt idx="32">
                  <c:v>22830</c:v>
                </c:pt>
                <c:pt idx="33">
                  <c:v>17278</c:v>
                </c:pt>
                <c:pt idx="34">
                  <c:v>10112</c:v>
                </c:pt>
                <c:pt idx="35">
                  <c:v>481349</c:v>
                </c:pt>
                <c:pt idx="36">
                  <c:v>490805</c:v>
                </c:pt>
                <c:pt idx="37">
                  <c:v>495746</c:v>
                </c:pt>
                <c:pt idx="38">
                  <c:v>495131</c:v>
                </c:pt>
                <c:pt idx="39">
                  <c:v>494189</c:v>
                </c:pt>
                <c:pt idx="40">
                  <c:v>236962</c:v>
                </c:pt>
                <c:pt idx="41">
                  <c:v>94083</c:v>
                </c:pt>
                <c:pt idx="42">
                  <c:v>88879</c:v>
                </c:pt>
                <c:pt idx="43">
                  <c:v>77738</c:v>
                </c:pt>
                <c:pt idx="44">
                  <c:v>65520</c:v>
                </c:pt>
                <c:pt idx="45">
                  <c:v>60337</c:v>
                </c:pt>
                <c:pt idx="46">
                  <c:v>171429</c:v>
                </c:pt>
                <c:pt idx="47">
                  <c:v>282947</c:v>
                </c:pt>
                <c:pt idx="48">
                  <c:v>253245</c:v>
                </c:pt>
                <c:pt idx="49">
                  <c:v>241172</c:v>
                </c:pt>
                <c:pt idx="50">
                  <c:v>-1025295</c:v>
                </c:pt>
                <c:pt idx="51">
                  <c:v>-153883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25-4A66-B799-DA67418D6AC9}"/>
            </c:ext>
          </c:extLst>
        </c:ser>
        <c:ser>
          <c:idx val="5"/>
          <c:order val="7"/>
          <c:tx>
            <c:strRef>
              <c:f>'WDI Data'!$A$42</c:f>
              <c:strCache>
                <c:ptCount val="1"/>
                <c:pt idx="0">
                  <c:v>United Arab Emirates</c:v>
                </c:pt>
              </c:strCache>
            </c:strRef>
          </c:tx>
          <c:spPr>
            <a:effectLst/>
          </c:spPr>
          <c:marker>
            <c:symbol val="none"/>
          </c:marker>
          <c:val>
            <c:numRef>
              <c:f>'WDI Data'!$C$42:$BB$42</c:f>
              <c:numCache>
                <c:formatCode>General</c:formatCode>
                <c:ptCount val="52"/>
                <c:pt idx="0">
                  <c:v>38490</c:v>
                </c:pt>
                <c:pt idx="1">
                  <c:v>39031</c:v>
                </c:pt>
                <c:pt idx="2">
                  <c:v>39360</c:v>
                </c:pt>
                <c:pt idx="3">
                  <c:v>39563</c:v>
                </c:pt>
                <c:pt idx="4">
                  <c:v>39700</c:v>
                </c:pt>
                <c:pt idx="5">
                  <c:v>39556</c:v>
                </c:pt>
                <c:pt idx="6">
                  <c:v>76314</c:v>
                </c:pt>
                <c:pt idx="7">
                  <c:v>79336</c:v>
                </c:pt>
                <c:pt idx="8">
                  <c:v>81531</c:v>
                </c:pt>
                <c:pt idx="9">
                  <c:v>82586</c:v>
                </c:pt>
                <c:pt idx="10">
                  <c:v>79756</c:v>
                </c:pt>
                <c:pt idx="11">
                  <c:v>37758</c:v>
                </c:pt>
                <c:pt idx="12">
                  <c:v>38243</c:v>
                </c:pt>
                <c:pt idx="13">
                  <c:v>38014</c:v>
                </c:pt>
                <c:pt idx="14">
                  <c:v>36660</c:v>
                </c:pt>
                <c:pt idx="15">
                  <c:v>35496</c:v>
                </c:pt>
                <c:pt idx="16">
                  <c:v>68733</c:v>
                </c:pt>
                <c:pt idx="17">
                  <c:v>68141</c:v>
                </c:pt>
                <c:pt idx="18">
                  <c:v>67441</c:v>
                </c:pt>
                <c:pt idx="19">
                  <c:v>66283</c:v>
                </c:pt>
                <c:pt idx="20">
                  <c:v>64939</c:v>
                </c:pt>
                <c:pt idx="21">
                  <c:v>64706</c:v>
                </c:pt>
                <c:pt idx="22">
                  <c:v>63263</c:v>
                </c:pt>
                <c:pt idx="23">
                  <c:v>62946</c:v>
                </c:pt>
                <c:pt idx="24">
                  <c:v>59748</c:v>
                </c:pt>
                <c:pt idx="25">
                  <c:v>64261</c:v>
                </c:pt>
                <c:pt idx="26">
                  <c:v>130051</c:v>
                </c:pt>
                <c:pt idx="27">
                  <c:v>131906</c:v>
                </c:pt>
                <c:pt idx="28">
                  <c:v>133350</c:v>
                </c:pt>
                <c:pt idx="29">
                  <c:v>133289</c:v>
                </c:pt>
                <c:pt idx="30">
                  <c:v>131735</c:v>
                </c:pt>
                <c:pt idx="31">
                  <c:v>130241</c:v>
                </c:pt>
                <c:pt idx="32">
                  <c:v>128160</c:v>
                </c:pt>
                <c:pt idx="33">
                  <c:v>124550</c:v>
                </c:pt>
                <c:pt idx="34">
                  <c:v>122863</c:v>
                </c:pt>
                <c:pt idx="35">
                  <c:v>339380</c:v>
                </c:pt>
                <c:pt idx="36">
                  <c:v>781672</c:v>
                </c:pt>
                <c:pt idx="37">
                  <c:v>1037187</c:v>
                </c:pt>
                <c:pt idx="38">
                  <c:v>1040422</c:v>
                </c:pt>
                <c:pt idx="39">
                  <c:v>783241</c:v>
                </c:pt>
                <c:pt idx="40">
                  <c:v>-13726</c:v>
                </c:pt>
                <c:pt idx="41">
                  <c:v>-15738</c:v>
                </c:pt>
                <c:pt idx="42">
                  <c:v>-16401</c:v>
                </c:pt>
                <c:pt idx="43">
                  <c:v>-15566</c:v>
                </c:pt>
                <c:pt idx="44">
                  <c:v>-14954</c:v>
                </c:pt>
                <c:pt idx="45">
                  <c:v>-14154</c:v>
                </c:pt>
                <c:pt idx="46">
                  <c:v>-13520</c:v>
                </c:pt>
                <c:pt idx="47">
                  <c:v>-12895</c:v>
                </c:pt>
                <c:pt idx="48">
                  <c:v>-8582</c:v>
                </c:pt>
                <c:pt idx="49">
                  <c:v>-4466</c:v>
                </c:pt>
                <c:pt idx="50">
                  <c:v>-2762</c:v>
                </c:pt>
                <c:pt idx="51">
                  <c:v>-2762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B25-4A66-B799-DA67418D6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998128"/>
        <c:axId val="1708993552"/>
      </c:lineChart>
      <c:catAx>
        <c:axId val="148051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0510080"/>
        <c:crosses val="autoZero"/>
        <c:auto val="1"/>
        <c:lblAlgn val="ctr"/>
        <c:lblOffset val="100"/>
        <c:tickLblSkip val="5"/>
        <c:noMultiLvlLbl val="0"/>
      </c:catAx>
      <c:valAx>
        <c:axId val="148051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LIvestock (heads)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0512160"/>
        <c:crosses val="autoZero"/>
        <c:crossBetween val="between"/>
      </c:valAx>
      <c:valAx>
        <c:axId val="170899355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Gulf states net migration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708998128"/>
        <c:crosses val="max"/>
        <c:crossBetween val="between"/>
      </c:valAx>
      <c:catAx>
        <c:axId val="1708998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708993552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Horn</a:t>
            </a:r>
            <a:r>
              <a:rPr lang="en-US" sz="1600" baseline="0"/>
              <a:t> of Africa livestock exports, Gulf states livestock imports and Gulf net migration</a:t>
            </a:r>
          </a:p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/>
              <a:t>source FAOstat &amp; World Development Indicators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Gulf States livestock imports US$</c:v>
          </c:tx>
          <c:spPr>
            <a:ln w="63500" cap="rnd">
              <a:solidFill>
                <a:schemeClr val="accent4"/>
              </a:solidFill>
              <a:round/>
            </a:ln>
            <a:effectLst/>
          </c:spPr>
          <c:invertIfNegative val="0"/>
          <c:cat>
            <c:numRef>
              <c:f>'Export Data'!$B$267:$B$318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'Import Data'!$N$314:$N$365</c:f>
              <c:numCache>
                <c:formatCode>#,##0</c:formatCode>
                <c:ptCount val="52"/>
                <c:pt idx="0">
                  <c:v>33555000</c:v>
                </c:pt>
                <c:pt idx="1">
                  <c:v>39577000</c:v>
                </c:pt>
                <c:pt idx="2">
                  <c:v>63236000</c:v>
                </c:pt>
                <c:pt idx="3">
                  <c:v>60556000</c:v>
                </c:pt>
                <c:pt idx="4">
                  <c:v>69872000</c:v>
                </c:pt>
                <c:pt idx="5">
                  <c:v>98210000</c:v>
                </c:pt>
                <c:pt idx="6">
                  <c:v>111063000</c:v>
                </c:pt>
                <c:pt idx="7">
                  <c:v>156982000</c:v>
                </c:pt>
                <c:pt idx="8">
                  <c:v>270353000</c:v>
                </c:pt>
                <c:pt idx="9">
                  <c:v>368362000</c:v>
                </c:pt>
                <c:pt idx="10">
                  <c:v>529681000</c:v>
                </c:pt>
                <c:pt idx="11">
                  <c:v>750221000</c:v>
                </c:pt>
                <c:pt idx="12">
                  <c:v>786119000</c:v>
                </c:pt>
                <c:pt idx="13">
                  <c:v>781681000</c:v>
                </c:pt>
                <c:pt idx="14">
                  <c:v>837255000</c:v>
                </c:pt>
                <c:pt idx="15">
                  <c:v>661894000</c:v>
                </c:pt>
                <c:pt idx="16">
                  <c:v>693986000</c:v>
                </c:pt>
                <c:pt idx="17">
                  <c:v>650138000</c:v>
                </c:pt>
                <c:pt idx="18">
                  <c:v>672444000</c:v>
                </c:pt>
                <c:pt idx="19">
                  <c:v>665577000</c:v>
                </c:pt>
                <c:pt idx="20">
                  <c:v>598497000</c:v>
                </c:pt>
                <c:pt idx="21">
                  <c:v>639324000</c:v>
                </c:pt>
                <c:pt idx="22">
                  <c:v>624104000</c:v>
                </c:pt>
                <c:pt idx="23">
                  <c:v>720244000</c:v>
                </c:pt>
                <c:pt idx="24">
                  <c:v>649450000</c:v>
                </c:pt>
                <c:pt idx="25">
                  <c:v>621400000</c:v>
                </c:pt>
                <c:pt idx="26">
                  <c:v>607395000</c:v>
                </c:pt>
                <c:pt idx="27">
                  <c:v>510829000</c:v>
                </c:pt>
                <c:pt idx="28">
                  <c:v>485429000</c:v>
                </c:pt>
                <c:pt idx="29">
                  <c:v>522060000</c:v>
                </c:pt>
                <c:pt idx="30">
                  <c:v>468001000</c:v>
                </c:pt>
                <c:pt idx="31">
                  <c:v>390205000</c:v>
                </c:pt>
                <c:pt idx="32">
                  <c:v>790313000</c:v>
                </c:pt>
                <c:pt idx="33">
                  <c:v>691552000</c:v>
                </c:pt>
                <c:pt idx="34">
                  <c:v>756652000</c:v>
                </c:pt>
                <c:pt idx="35">
                  <c:v>1018574000</c:v>
                </c:pt>
                <c:pt idx="36">
                  <c:v>937212000</c:v>
                </c:pt>
                <c:pt idx="37">
                  <c:v>943458000</c:v>
                </c:pt>
                <c:pt idx="38">
                  <c:v>1030457000</c:v>
                </c:pt>
                <c:pt idx="39">
                  <c:v>1055414000</c:v>
                </c:pt>
                <c:pt idx="40">
                  <c:v>1128416000</c:v>
                </c:pt>
                <c:pt idx="41">
                  <c:v>1222443000</c:v>
                </c:pt>
                <c:pt idx="42">
                  <c:v>1369986000</c:v>
                </c:pt>
                <c:pt idx="43">
                  <c:v>1389349000</c:v>
                </c:pt>
                <c:pt idx="44">
                  <c:v>1664915000</c:v>
                </c:pt>
                <c:pt idx="45">
                  <c:v>1748240000</c:v>
                </c:pt>
                <c:pt idx="46">
                  <c:v>1491182000</c:v>
                </c:pt>
                <c:pt idx="47">
                  <c:v>1414505000</c:v>
                </c:pt>
                <c:pt idx="48">
                  <c:v>1329986000</c:v>
                </c:pt>
                <c:pt idx="49">
                  <c:v>1383749000</c:v>
                </c:pt>
                <c:pt idx="50">
                  <c:v>1300290000</c:v>
                </c:pt>
                <c:pt idx="51">
                  <c:v>1446092000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D-49F6-BD72-75F96D4A8260}"/>
            </c:ext>
          </c:extLst>
        </c:ser>
        <c:ser>
          <c:idx val="2"/>
          <c:order val="1"/>
          <c:tx>
            <c:v>Horn of Africa livestock exports US$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'Export Data'!$B$267:$B$318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'Export Data'!$O$267:$O$318</c:f>
              <c:numCache>
                <c:formatCode>#,##0</c:formatCode>
                <c:ptCount val="52"/>
                <c:pt idx="0">
                  <c:v>32421000</c:v>
                </c:pt>
                <c:pt idx="1">
                  <c:v>30152000</c:v>
                </c:pt>
                <c:pt idx="2">
                  <c:v>30912000</c:v>
                </c:pt>
                <c:pt idx="3">
                  <c:v>43600000</c:v>
                </c:pt>
                <c:pt idx="4">
                  <c:v>58900000</c:v>
                </c:pt>
                <c:pt idx="5">
                  <c:v>77784000</c:v>
                </c:pt>
                <c:pt idx="6">
                  <c:v>59349000</c:v>
                </c:pt>
                <c:pt idx="7">
                  <c:v>59012000</c:v>
                </c:pt>
                <c:pt idx="8">
                  <c:v>116141000</c:v>
                </c:pt>
                <c:pt idx="9">
                  <c:v>115598000</c:v>
                </c:pt>
                <c:pt idx="10">
                  <c:v>153007000</c:v>
                </c:pt>
                <c:pt idx="11">
                  <c:v>189870000</c:v>
                </c:pt>
                <c:pt idx="12">
                  <c:v>297885000</c:v>
                </c:pt>
                <c:pt idx="13">
                  <c:v>141343000</c:v>
                </c:pt>
                <c:pt idx="14">
                  <c:v>114605000</c:v>
                </c:pt>
                <c:pt idx="15">
                  <c:v>164741000</c:v>
                </c:pt>
                <c:pt idx="16">
                  <c:v>115301000</c:v>
                </c:pt>
                <c:pt idx="17">
                  <c:v>102851000</c:v>
                </c:pt>
                <c:pt idx="18">
                  <c:v>97780000</c:v>
                </c:pt>
                <c:pt idx="19">
                  <c:v>99207000</c:v>
                </c:pt>
                <c:pt idx="20">
                  <c:v>138221000</c:v>
                </c:pt>
                <c:pt idx="21">
                  <c:v>85166000</c:v>
                </c:pt>
                <c:pt idx="22">
                  <c:v>117896000</c:v>
                </c:pt>
                <c:pt idx="23">
                  <c:v>127835000</c:v>
                </c:pt>
                <c:pt idx="24">
                  <c:v>263544000</c:v>
                </c:pt>
                <c:pt idx="25">
                  <c:v>231425000</c:v>
                </c:pt>
                <c:pt idx="26">
                  <c:v>254832000</c:v>
                </c:pt>
                <c:pt idx="27">
                  <c:v>257745000</c:v>
                </c:pt>
                <c:pt idx="28">
                  <c:v>226915000</c:v>
                </c:pt>
                <c:pt idx="29">
                  <c:v>267587000</c:v>
                </c:pt>
                <c:pt idx="30">
                  <c:v>162994000</c:v>
                </c:pt>
                <c:pt idx="31">
                  <c:v>69042000</c:v>
                </c:pt>
                <c:pt idx="32">
                  <c:v>238702000</c:v>
                </c:pt>
                <c:pt idx="33">
                  <c:v>234380000</c:v>
                </c:pt>
                <c:pt idx="34">
                  <c:v>225607000</c:v>
                </c:pt>
                <c:pt idx="35">
                  <c:v>245953000</c:v>
                </c:pt>
                <c:pt idx="36">
                  <c:v>257117000</c:v>
                </c:pt>
                <c:pt idx="37">
                  <c:v>276401000</c:v>
                </c:pt>
                <c:pt idx="38">
                  <c:v>221537000</c:v>
                </c:pt>
                <c:pt idx="39">
                  <c:v>492215000</c:v>
                </c:pt>
                <c:pt idx="40">
                  <c:v>477480000</c:v>
                </c:pt>
                <c:pt idx="41">
                  <c:v>696798000</c:v>
                </c:pt>
                <c:pt idx="42">
                  <c:v>750452000</c:v>
                </c:pt>
                <c:pt idx="43">
                  <c:v>1096473000</c:v>
                </c:pt>
                <c:pt idx="44">
                  <c:v>1264048000</c:v>
                </c:pt>
                <c:pt idx="45">
                  <c:v>1386257000</c:v>
                </c:pt>
                <c:pt idx="46">
                  <c:v>1227528000</c:v>
                </c:pt>
                <c:pt idx="47">
                  <c:v>1291318000</c:v>
                </c:pt>
                <c:pt idx="48">
                  <c:v>1057899000</c:v>
                </c:pt>
                <c:pt idx="49">
                  <c:v>877655000</c:v>
                </c:pt>
                <c:pt idx="50">
                  <c:v>483250000</c:v>
                </c:pt>
                <c:pt idx="51">
                  <c:v>593757000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D-49F6-BD72-75F96D4A8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390208"/>
        <c:axId val="678321776"/>
      </c:barChart>
      <c:lineChart>
        <c:grouping val="standard"/>
        <c:varyColors val="0"/>
        <c:ser>
          <c:idx val="0"/>
          <c:order val="2"/>
          <c:tx>
            <c:strRef>
              <c:f>'WDI Data'!$A$22:$B$22</c:f>
              <c:strCache>
                <c:ptCount val="1"/>
                <c:pt idx="0">
                  <c:v>Gulf states net migration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Data'!$C$22:$BB$22</c:f>
              <c:numCache>
                <c:formatCode>General</c:formatCode>
                <c:ptCount val="52"/>
                <c:pt idx="0">
                  <c:v>108819</c:v>
                </c:pt>
                <c:pt idx="1">
                  <c:v>135489</c:v>
                </c:pt>
                <c:pt idx="2">
                  <c:v>163172</c:v>
                </c:pt>
                <c:pt idx="3">
                  <c:v>181479</c:v>
                </c:pt>
                <c:pt idx="4">
                  <c:v>199849</c:v>
                </c:pt>
                <c:pt idx="5">
                  <c:v>194832</c:v>
                </c:pt>
                <c:pt idx="6">
                  <c:v>228260</c:v>
                </c:pt>
                <c:pt idx="7">
                  <c:v>244645</c:v>
                </c:pt>
                <c:pt idx="8">
                  <c:v>251095</c:v>
                </c:pt>
                <c:pt idx="9">
                  <c:v>254691</c:v>
                </c:pt>
                <c:pt idx="10">
                  <c:v>256671</c:v>
                </c:pt>
                <c:pt idx="11">
                  <c:v>211484</c:v>
                </c:pt>
                <c:pt idx="12">
                  <c:v>217014</c:v>
                </c:pt>
                <c:pt idx="13">
                  <c:v>226118</c:v>
                </c:pt>
                <c:pt idx="14">
                  <c:v>225016</c:v>
                </c:pt>
                <c:pt idx="15">
                  <c:v>246128</c:v>
                </c:pt>
                <c:pt idx="16">
                  <c:v>274914</c:v>
                </c:pt>
                <c:pt idx="17">
                  <c:v>280733</c:v>
                </c:pt>
                <c:pt idx="18">
                  <c:v>287855</c:v>
                </c:pt>
                <c:pt idx="19">
                  <c:v>291227</c:v>
                </c:pt>
                <c:pt idx="20">
                  <c:v>294955</c:v>
                </c:pt>
                <c:pt idx="21">
                  <c:v>275458</c:v>
                </c:pt>
                <c:pt idx="22">
                  <c:v>239045</c:v>
                </c:pt>
                <c:pt idx="23">
                  <c:v>134611</c:v>
                </c:pt>
                <c:pt idx="24">
                  <c:v>92808</c:v>
                </c:pt>
                <c:pt idx="25">
                  <c:v>88440</c:v>
                </c:pt>
                <c:pt idx="26">
                  <c:v>155451</c:v>
                </c:pt>
                <c:pt idx="27">
                  <c:v>172861</c:v>
                </c:pt>
                <c:pt idx="28">
                  <c:v>173812</c:v>
                </c:pt>
                <c:pt idx="29">
                  <c:v>166693</c:v>
                </c:pt>
                <c:pt idx="30">
                  <c:v>157390</c:v>
                </c:pt>
                <c:pt idx="31">
                  <c:v>156968</c:v>
                </c:pt>
                <c:pt idx="32">
                  <c:v>158753</c:v>
                </c:pt>
                <c:pt idx="33">
                  <c:v>172823</c:v>
                </c:pt>
                <c:pt idx="34">
                  <c:v>197974</c:v>
                </c:pt>
                <c:pt idx="35">
                  <c:v>980109</c:v>
                </c:pt>
                <c:pt idx="36">
                  <c:v>1529416</c:v>
                </c:pt>
                <c:pt idx="37">
                  <c:v>1792499</c:v>
                </c:pt>
                <c:pt idx="38">
                  <c:v>1779586</c:v>
                </c:pt>
                <c:pt idx="39">
                  <c:v>1436271</c:v>
                </c:pt>
                <c:pt idx="40">
                  <c:v>534786</c:v>
                </c:pt>
                <c:pt idx="41">
                  <c:v>407606</c:v>
                </c:pt>
                <c:pt idx="42">
                  <c:v>429769</c:v>
                </c:pt>
                <c:pt idx="43">
                  <c:v>388172</c:v>
                </c:pt>
                <c:pt idx="44">
                  <c:v>342615</c:v>
                </c:pt>
                <c:pt idx="45">
                  <c:v>387826</c:v>
                </c:pt>
                <c:pt idx="46">
                  <c:v>443888</c:v>
                </c:pt>
                <c:pt idx="47">
                  <c:v>351753</c:v>
                </c:pt>
                <c:pt idx="48">
                  <c:v>201547</c:v>
                </c:pt>
                <c:pt idx="49">
                  <c:v>128208</c:v>
                </c:pt>
                <c:pt idx="50">
                  <c:v>-1405180</c:v>
                </c:pt>
                <c:pt idx="51">
                  <c:v>-217260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DD-49F6-BD72-75F96D4A8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403232"/>
        <c:axId val="1208404064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'WDI Data'!$A$20</c15:sqref>
                        </c15:formulaRef>
                      </c:ext>
                    </c:extLst>
                    <c:strCache>
                      <c:ptCount val="1"/>
                      <c:pt idx="0">
                        <c:v>Saudi Arabia</c:v>
                      </c:pt>
                    </c:strCache>
                  </c:strRef>
                </c:tx>
                <c:spPr>
                  <a:ln w="38100">
                    <a:solidFill>
                      <a:schemeClr val="tx2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'WDI Data'!$C$20:$BB$20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63988</c:v>
                      </c:pt>
                      <c:pt idx="1">
                        <c:v>84904</c:v>
                      </c:pt>
                      <c:pt idx="2">
                        <c:v>110281</c:v>
                      </c:pt>
                      <c:pt idx="3">
                        <c:v>128233</c:v>
                      </c:pt>
                      <c:pt idx="4">
                        <c:v>138421</c:v>
                      </c:pt>
                      <c:pt idx="5">
                        <c:v>132741</c:v>
                      </c:pt>
                      <c:pt idx="6">
                        <c:v>126764</c:v>
                      </c:pt>
                      <c:pt idx="7">
                        <c:v>138007</c:v>
                      </c:pt>
                      <c:pt idx="8">
                        <c:v>140992</c:v>
                      </c:pt>
                      <c:pt idx="9">
                        <c:v>143124</c:v>
                      </c:pt>
                      <c:pt idx="10">
                        <c:v>148004</c:v>
                      </c:pt>
                      <c:pt idx="11">
                        <c:v>145612</c:v>
                      </c:pt>
                      <c:pt idx="12">
                        <c:v>150272</c:v>
                      </c:pt>
                      <c:pt idx="13">
                        <c:v>159355</c:v>
                      </c:pt>
                      <c:pt idx="14">
                        <c:v>160314</c:v>
                      </c:pt>
                      <c:pt idx="15">
                        <c:v>163926</c:v>
                      </c:pt>
                      <c:pt idx="16">
                        <c:v>162807</c:v>
                      </c:pt>
                      <c:pt idx="17">
                        <c:v>170249</c:v>
                      </c:pt>
                      <c:pt idx="18">
                        <c:v>178115</c:v>
                      </c:pt>
                      <c:pt idx="19">
                        <c:v>182375</c:v>
                      </c:pt>
                      <c:pt idx="20">
                        <c:v>186898</c:v>
                      </c:pt>
                      <c:pt idx="21">
                        <c:v>165010</c:v>
                      </c:pt>
                      <c:pt idx="22">
                        <c:v>130258</c:v>
                      </c:pt>
                      <c:pt idx="23">
                        <c:v>31317</c:v>
                      </c:pt>
                      <c:pt idx="24">
                        <c:v>35332</c:v>
                      </c:pt>
                      <c:pt idx="25">
                        <c:v>27095</c:v>
                      </c:pt>
                      <c:pt idx="26">
                        <c:v>29773</c:v>
                      </c:pt>
                      <c:pt idx="27">
                        <c:v>31781</c:v>
                      </c:pt>
                      <c:pt idx="28">
                        <c:v>29767</c:v>
                      </c:pt>
                      <c:pt idx="29">
                        <c:v>24400</c:v>
                      </c:pt>
                      <c:pt idx="30">
                        <c:v>17241</c:v>
                      </c:pt>
                      <c:pt idx="31">
                        <c:v>19616</c:v>
                      </c:pt>
                      <c:pt idx="32">
                        <c:v>22830</c:v>
                      </c:pt>
                      <c:pt idx="33">
                        <c:v>17278</c:v>
                      </c:pt>
                      <c:pt idx="34">
                        <c:v>10112</c:v>
                      </c:pt>
                      <c:pt idx="35">
                        <c:v>481349</c:v>
                      </c:pt>
                      <c:pt idx="36">
                        <c:v>490805</c:v>
                      </c:pt>
                      <c:pt idx="37">
                        <c:v>495746</c:v>
                      </c:pt>
                      <c:pt idx="38">
                        <c:v>495131</c:v>
                      </c:pt>
                      <c:pt idx="39">
                        <c:v>494189</c:v>
                      </c:pt>
                      <c:pt idx="40">
                        <c:v>236962</c:v>
                      </c:pt>
                      <c:pt idx="41">
                        <c:v>94083</c:v>
                      </c:pt>
                      <c:pt idx="42">
                        <c:v>88879</c:v>
                      </c:pt>
                      <c:pt idx="43">
                        <c:v>77738</c:v>
                      </c:pt>
                      <c:pt idx="44">
                        <c:v>65520</c:v>
                      </c:pt>
                      <c:pt idx="45">
                        <c:v>60337</c:v>
                      </c:pt>
                      <c:pt idx="46">
                        <c:v>171429</c:v>
                      </c:pt>
                      <c:pt idx="47">
                        <c:v>282947</c:v>
                      </c:pt>
                      <c:pt idx="48">
                        <c:v>253245</c:v>
                      </c:pt>
                      <c:pt idx="49">
                        <c:v>241172</c:v>
                      </c:pt>
                      <c:pt idx="50">
                        <c:v>-1025295</c:v>
                      </c:pt>
                      <c:pt idx="51">
                        <c:v>-153883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36DD-49F6-BD72-75F96D4A8260}"/>
                  </c:ext>
                </c:extLst>
              </c15:ser>
            </c15:filteredLineSeries>
          </c:ext>
        </c:extLst>
      </c:lineChart>
      <c:catAx>
        <c:axId val="67839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321776"/>
        <c:crosses val="autoZero"/>
        <c:auto val="1"/>
        <c:lblAlgn val="ctr"/>
        <c:lblOffset val="100"/>
        <c:tickLblSkip val="5"/>
        <c:noMultiLvlLbl val="0"/>
      </c:catAx>
      <c:valAx>
        <c:axId val="67832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Livestock</a:t>
                </a:r>
                <a:r>
                  <a:rPr lang="en-US" sz="1400" baseline="0"/>
                  <a:t> Trade in US$ billion</a:t>
                </a:r>
                <a:endParaRPr lang="en-US" sz="1400"/>
              </a:p>
            </c:rich>
          </c:tx>
          <c:overlay val="0"/>
        </c:title>
        <c:numFmt formatCode="\$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390208"/>
        <c:crosses val="autoZero"/>
        <c:crossBetween val="between"/>
        <c:dispUnits>
          <c:builtInUnit val="billions"/>
        </c:dispUnits>
      </c:valAx>
      <c:valAx>
        <c:axId val="12084040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Gulf states</a:t>
                </a:r>
                <a:r>
                  <a:rPr lang="en-GB" sz="1400" baseline="0"/>
                  <a:t> n</a:t>
                </a:r>
                <a:r>
                  <a:rPr lang="en-GB" sz="1400"/>
                  <a:t>et population migration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08403232"/>
        <c:crosses val="max"/>
        <c:crossBetween val="between"/>
      </c:valAx>
      <c:catAx>
        <c:axId val="120840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840406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Horn</a:t>
            </a:r>
            <a:r>
              <a:rPr lang="en-US" sz="1600" baseline="0"/>
              <a:t> Exports, Gulf Imports and Gulf GDP in US$ billions</a:t>
            </a:r>
          </a:p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/>
              <a:t>source FAOstat &amp; World Bank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Gulf States livestock imports US$</c:v>
          </c:tx>
          <c:spPr>
            <a:solidFill>
              <a:schemeClr val="accent2">
                <a:lumMod val="75000"/>
              </a:schemeClr>
            </a:solidFill>
            <a:ln w="635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invertIfNegative val="0"/>
          <c:cat>
            <c:numRef>
              <c:f>'Export Data'!$B$267:$B$318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'Import Data'!$N$314:$N$365</c:f>
              <c:numCache>
                <c:formatCode>#,##0</c:formatCode>
                <c:ptCount val="52"/>
                <c:pt idx="0">
                  <c:v>33555000</c:v>
                </c:pt>
                <c:pt idx="1">
                  <c:v>39577000</c:v>
                </c:pt>
                <c:pt idx="2">
                  <c:v>63236000</c:v>
                </c:pt>
                <c:pt idx="3">
                  <c:v>60556000</c:v>
                </c:pt>
                <c:pt idx="4">
                  <c:v>69872000</c:v>
                </c:pt>
                <c:pt idx="5">
                  <c:v>98210000</c:v>
                </c:pt>
                <c:pt idx="6">
                  <c:v>111063000</c:v>
                </c:pt>
                <c:pt idx="7">
                  <c:v>156982000</c:v>
                </c:pt>
                <c:pt idx="8">
                  <c:v>270353000</c:v>
                </c:pt>
                <c:pt idx="9">
                  <c:v>368362000</c:v>
                </c:pt>
                <c:pt idx="10">
                  <c:v>529681000</c:v>
                </c:pt>
                <c:pt idx="11">
                  <c:v>750221000</c:v>
                </c:pt>
                <c:pt idx="12">
                  <c:v>786119000</c:v>
                </c:pt>
                <c:pt idx="13">
                  <c:v>781681000</c:v>
                </c:pt>
                <c:pt idx="14">
                  <c:v>837255000</c:v>
                </c:pt>
                <c:pt idx="15">
                  <c:v>661894000</c:v>
                </c:pt>
                <c:pt idx="16">
                  <c:v>693986000</c:v>
                </c:pt>
                <c:pt idx="17">
                  <c:v>650138000</c:v>
                </c:pt>
                <c:pt idx="18">
                  <c:v>672444000</c:v>
                </c:pt>
                <c:pt idx="19">
                  <c:v>665577000</c:v>
                </c:pt>
                <c:pt idx="20">
                  <c:v>598497000</c:v>
                </c:pt>
                <c:pt idx="21">
                  <c:v>639324000</c:v>
                </c:pt>
                <c:pt idx="22">
                  <c:v>624104000</c:v>
                </c:pt>
                <c:pt idx="23">
                  <c:v>720244000</c:v>
                </c:pt>
                <c:pt idx="24">
                  <c:v>649450000</c:v>
                </c:pt>
                <c:pt idx="25">
                  <c:v>621400000</c:v>
                </c:pt>
                <c:pt idx="26">
                  <c:v>607395000</c:v>
                </c:pt>
                <c:pt idx="27">
                  <c:v>510829000</c:v>
                </c:pt>
                <c:pt idx="28">
                  <c:v>485429000</c:v>
                </c:pt>
                <c:pt idx="29">
                  <c:v>522060000</c:v>
                </c:pt>
                <c:pt idx="30">
                  <c:v>468001000</c:v>
                </c:pt>
                <c:pt idx="31">
                  <c:v>390205000</c:v>
                </c:pt>
                <c:pt idx="32">
                  <c:v>790313000</c:v>
                </c:pt>
                <c:pt idx="33">
                  <c:v>691552000</c:v>
                </c:pt>
                <c:pt idx="34">
                  <c:v>756652000</c:v>
                </c:pt>
                <c:pt idx="35">
                  <c:v>1018574000</c:v>
                </c:pt>
                <c:pt idx="36">
                  <c:v>937212000</c:v>
                </c:pt>
                <c:pt idx="37">
                  <c:v>943458000</c:v>
                </c:pt>
                <c:pt idx="38">
                  <c:v>1030457000</c:v>
                </c:pt>
                <c:pt idx="39">
                  <c:v>1055414000</c:v>
                </c:pt>
                <c:pt idx="40">
                  <c:v>1128416000</c:v>
                </c:pt>
                <c:pt idx="41">
                  <c:v>1222443000</c:v>
                </c:pt>
                <c:pt idx="42">
                  <c:v>1369986000</c:v>
                </c:pt>
                <c:pt idx="43">
                  <c:v>1389349000</c:v>
                </c:pt>
                <c:pt idx="44">
                  <c:v>1664915000</c:v>
                </c:pt>
                <c:pt idx="45">
                  <c:v>1748240000</c:v>
                </c:pt>
                <c:pt idx="46">
                  <c:v>1491182000</c:v>
                </c:pt>
                <c:pt idx="47">
                  <c:v>1414505000</c:v>
                </c:pt>
                <c:pt idx="48">
                  <c:v>1329986000</c:v>
                </c:pt>
                <c:pt idx="49">
                  <c:v>1383749000</c:v>
                </c:pt>
                <c:pt idx="50">
                  <c:v>1300290000</c:v>
                </c:pt>
                <c:pt idx="51">
                  <c:v>1446092000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52-284E-AEFC-DEDC84F7D02F}"/>
            </c:ext>
          </c:extLst>
        </c:ser>
        <c:ser>
          <c:idx val="2"/>
          <c:order val="1"/>
          <c:tx>
            <c:v>Horn of Africa livestock exports US$</c:v>
          </c:tx>
          <c:spPr>
            <a:solidFill>
              <a:schemeClr val="accent4"/>
            </a:solidFill>
            <a:ln w="28575" cap="rnd">
              <a:solidFill>
                <a:schemeClr val="accent4"/>
              </a:solidFill>
              <a:round/>
            </a:ln>
            <a:effectLst/>
          </c:spPr>
          <c:invertIfNegative val="0"/>
          <c:cat>
            <c:numRef>
              <c:f>'Export Data'!$B$267:$B$318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'Export Data'!$O$267:$O$318</c:f>
              <c:numCache>
                <c:formatCode>#,##0</c:formatCode>
                <c:ptCount val="52"/>
                <c:pt idx="0">
                  <c:v>32421000</c:v>
                </c:pt>
                <c:pt idx="1">
                  <c:v>30152000</c:v>
                </c:pt>
                <c:pt idx="2">
                  <c:v>30912000</c:v>
                </c:pt>
                <c:pt idx="3">
                  <c:v>43600000</c:v>
                </c:pt>
                <c:pt idx="4">
                  <c:v>58900000</c:v>
                </c:pt>
                <c:pt idx="5">
                  <c:v>77784000</c:v>
                </c:pt>
                <c:pt idx="6">
                  <c:v>59349000</c:v>
                </c:pt>
                <c:pt idx="7">
                  <c:v>59012000</c:v>
                </c:pt>
                <c:pt idx="8">
                  <c:v>116141000</c:v>
                </c:pt>
                <c:pt idx="9">
                  <c:v>115598000</c:v>
                </c:pt>
                <c:pt idx="10">
                  <c:v>153007000</c:v>
                </c:pt>
                <c:pt idx="11">
                  <c:v>189870000</c:v>
                </c:pt>
                <c:pt idx="12">
                  <c:v>297885000</c:v>
                </c:pt>
                <c:pt idx="13">
                  <c:v>141343000</c:v>
                </c:pt>
                <c:pt idx="14">
                  <c:v>114605000</c:v>
                </c:pt>
                <c:pt idx="15">
                  <c:v>164741000</c:v>
                </c:pt>
                <c:pt idx="16">
                  <c:v>115301000</c:v>
                </c:pt>
                <c:pt idx="17">
                  <c:v>102851000</c:v>
                </c:pt>
                <c:pt idx="18">
                  <c:v>97780000</c:v>
                </c:pt>
                <c:pt idx="19">
                  <c:v>99207000</c:v>
                </c:pt>
                <c:pt idx="20">
                  <c:v>138221000</c:v>
                </c:pt>
                <c:pt idx="21">
                  <c:v>85166000</c:v>
                </c:pt>
                <c:pt idx="22">
                  <c:v>117896000</c:v>
                </c:pt>
                <c:pt idx="23">
                  <c:v>127835000</c:v>
                </c:pt>
                <c:pt idx="24">
                  <c:v>263544000</c:v>
                </c:pt>
                <c:pt idx="25">
                  <c:v>231425000</c:v>
                </c:pt>
                <c:pt idx="26">
                  <c:v>254832000</c:v>
                </c:pt>
                <c:pt idx="27">
                  <c:v>257745000</c:v>
                </c:pt>
                <c:pt idx="28">
                  <c:v>226915000</c:v>
                </c:pt>
                <c:pt idx="29">
                  <c:v>267587000</c:v>
                </c:pt>
                <c:pt idx="30">
                  <c:v>162994000</c:v>
                </c:pt>
                <c:pt idx="31">
                  <c:v>69042000</c:v>
                </c:pt>
                <c:pt idx="32">
                  <c:v>238702000</c:v>
                </c:pt>
                <c:pt idx="33">
                  <c:v>234380000</c:v>
                </c:pt>
                <c:pt idx="34">
                  <c:v>225607000</c:v>
                </c:pt>
                <c:pt idx="35">
                  <c:v>245953000</c:v>
                </c:pt>
                <c:pt idx="36">
                  <c:v>257117000</c:v>
                </c:pt>
                <c:pt idx="37">
                  <c:v>276401000</c:v>
                </c:pt>
                <c:pt idx="38">
                  <c:v>221537000</c:v>
                </c:pt>
                <c:pt idx="39">
                  <c:v>492215000</c:v>
                </c:pt>
                <c:pt idx="40">
                  <c:v>477480000</c:v>
                </c:pt>
                <c:pt idx="41">
                  <c:v>696798000</c:v>
                </c:pt>
                <c:pt idx="42">
                  <c:v>750452000</c:v>
                </c:pt>
                <c:pt idx="43">
                  <c:v>1096473000</c:v>
                </c:pt>
                <c:pt idx="44">
                  <c:v>1264048000</c:v>
                </c:pt>
                <c:pt idx="45">
                  <c:v>1386257000</c:v>
                </c:pt>
                <c:pt idx="46">
                  <c:v>1227528000</c:v>
                </c:pt>
                <c:pt idx="47">
                  <c:v>1291318000</c:v>
                </c:pt>
                <c:pt idx="48">
                  <c:v>1057899000</c:v>
                </c:pt>
                <c:pt idx="49">
                  <c:v>877655000</c:v>
                </c:pt>
                <c:pt idx="50">
                  <c:v>483250000</c:v>
                </c:pt>
                <c:pt idx="51">
                  <c:v>593757000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52-284E-AEFC-DEDC84F7D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390208"/>
        <c:axId val="678321776"/>
      </c:barChart>
      <c:lineChart>
        <c:grouping val="standard"/>
        <c:varyColors val="0"/>
        <c:ser>
          <c:idx val="0"/>
          <c:order val="2"/>
          <c:tx>
            <c:v>Gulf States GDP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Data'!$C$38:$BB$38</c:f>
              <c:numCache>
                <c:formatCode>General</c:formatCode>
                <c:ptCount val="52"/>
                <c:pt idx="0">
                  <c:v>3175776179.9766841</c:v>
                </c:pt>
                <c:pt idx="1">
                  <c:v>4268070485.8185902</c:v>
                </c:pt>
                <c:pt idx="2">
                  <c:v>4961460913.6605768</c:v>
                </c:pt>
                <c:pt idx="3">
                  <c:v>6202178366.6918201</c:v>
                </c:pt>
                <c:pt idx="4">
                  <c:v>15406177784.057491</c:v>
                </c:pt>
                <c:pt idx="5">
                  <c:v>29337114165.449169</c:v>
                </c:pt>
                <c:pt idx="6">
                  <c:v>35733720904.928879</c:v>
                </c:pt>
                <c:pt idx="7">
                  <c:v>42745752052.456123</c:v>
                </c:pt>
                <c:pt idx="8">
                  <c:v>43478306982.616379</c:v>
                </c:pt>
                <c:pt idx="9">
                  <c:v>61775356044.879089</c:v>
                </c:pt>
                <c:pt idx="10">
                  <c:v>80280290092.825531</c:v>
                </c:pt>
                <c:pt idx="11">
                  <c:v>83321858567.047501</c:v>
                </c:pt>
                <c:pt idx="12">
                  <c:v>76095955841.33197</c:v>
                </c:pt>
                <c:pt idx="13">
                  <c:v>70453061287.48526</c:v>
                </c:pt>
                <c:pt idx="14">
                  <c:v>70561868035.933304</c:v>
                </c:pt>
                <c:pt idx="15">
                  <c:v>68575485736.459167</c:v>
                </c:pt>
                <c:pt idx="16">
                  <c:v>57302386018.97287</c:v>
                </c:pt>
                <c:pt idx="17">
                  <c:v>64613034859.925293</c:v>
                </c:pt>
                <c:pt idx="18">
                  <c:v>63440820511.973755</c:v>
                </c:pt>
                <c:pt idx="19">
                  <c:v>72759713864.907242</c:v>
                </c:pt>
                <c:pt idx="20">
                  <c:v>77026299467.26712</c:v>
                </c:pt>
                <c:pt idx="21">
                  <c:v>70113502795.124237</c:v>
                </c:pt>
                <c:pt idx="22">
                  <c:v>82491633741.961472</c:v>
                </c:pt>
                <c:pt idx="23">
                  <c:v>87546909043.485016</c:v>
                </c:pt>
                <c:pt idx="24">
                  <c:v>92613563863.948044</c:v>
                </c:pt>
                <c:pt idx="25">
                  <c:v>102361757687.78395</c:v>
                </c:pt>
                <c:pt idx="26">
                  <c:v>115566857097.87482</c:v>
                </c:pt>
                <c:pt idx="27">
                  <c:v>122191868681.62146</c:v>
                </c:pt>
                <c:pt idx="28">
                  <c:v>113635979993.23029</c:v>
                </c:pt>
                <c:pt idx="29">
                  <c:v>129061553045.52646</c:v>
                </c:pt>
                <c:pt idx="30">
                  <c:v>162371066652.7113</c:v>
                </c:pt>
                <c:pt idx="31">
                  <c:v>158271722334.87131</c:v>
                </c:pt>
                <c:pt idx="32">
                  <c:v>169983917765.44138</c:v>
                </c:pt>
                <c:pt idx="33">
                  <c:v>198426669122.88281</c:v>
                </c:pt>
                <c:pt idx="34">
                  <c:v>241757613562.31476</c:v>
                </c:pt>
                <c:pt idx="35">
                  <c:v>308769780399.40906</c:v>
                </c:pt>
                <c:pt idx="36">
                  <c:v>387292468441.18481</c:v>
                </c:pt>
                <c:pt idx="37">
                  <c:v>455119087663.93811</c:v>
                </c:pt>
                <c:pt idx="38">
                  <c:v>581129243117.1189</c:v>
                </c:pt>
                <c:pt idx="39">
                  <c:v>460336453791.00165</c:v>
                </c:pt>
                <c:pt idx="40">
                  <c:v>533209916200.3139</c:v>
                </c:pt>
                <c:pt idx="41">
                  <c:v>675703813589.98315</c:v>
                </c:pt>
                <c:pt idx="42">
                  <c:v>748731431860.56177</c:v>
                </c:pt>
                <c:pt idx="43">
                  <c:v>776450689695.41882</c:v>
                </c:pt>
                <c:pt idx="44">
                  <c:v>786539513284.73364</c:v>
                </c:pt>
                <c:pt idx="45">
                  <c:v>650139037132.18774</c:v>
                </c:pt>
                <c:pt idx="46">
                  <c:v>634025862157.69775</c:v>
                </c:pt>
                <c:pt idx="47">
                  <c:v>676277925210.776</c:v>
                </c:pt>
                <c:pt idx="48">
                  <c:v>752623375365.26733</c:v>
                </c:pt>
                <c:pt idx="49">
                  <c:v>734073497053.26367</c:v>
                </c:pt>
                <c:pt idx="50">
                  <c:v>604187076083.47437</c:v>
                </c:pt>
                <c:pt idx="51">
                  <c:v>599028158096.40479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52-284E-AEFC-DEDC84F7D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14864"/>
        <c:axId val="386055312"/>
      </c:lineChart>
      <c:catAx>
        <c:axId val="67839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321776"/>
        <c:crosses val="autoZero"/>
        <c:auto val="1"/>
        <c:lblAlgn val="ctr"/>
        <c:lblOffset val="100"/>
        <c:tickLblSkip val="5"/>
        <c:noMultiLvlLbl val="0"/>
      </c:catAx>
      <c:valAx>
        <c:axId val="67832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Livestock</a:t>
                </a:r>
                <a:r>
                  <a:rPr lang="en-US" sz="1400" baseline="0"/>
                  <a:t> Trade in US$ billion</a:t>
                </a:r>
                <a:endParaRPr lang="en-US" sz="1400"/>
              </a:p>
            </c:rich>
          </c:tx>
          <c:overlay val="0"/>
        </c:title>
        <c:numFmt formatCode="\$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390208"/>
        <c:crosses val="autoZero"/>
        <c:crossBetween val="between"/>
        <c:dispUnits>
          <c:builtInUnit val="billions"/>
        </c:dispUnits>
      </c:valAx>
      <c:valAx>
        <c:axId val="38605531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Gulf States GDP in US$ billion</a:t>
                </a:r>
              </a:p>
            </c:rich>
          </c:tx>
          <c:overlay val="0"/>
        </c:title>
        <c:numFmt formatCode="\$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49514864"/>
        <c:crosses val="max"/>
        <c:crossBetween val="between"/>
        <c:dispUnits>
          <c:builtInUnit val="billions"/>
        </c:dispUnits>
      </c:valAx>
      <c:catAx>
        <c:axId val="34951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0553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Gulf</a:t>
            </a:r>
            <a:r>
              <a:rPr lang="en-GB" baseline="0"/>
              <a:t> States - net migration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'WDI Data'!$A$16</c:f>
              <c:strCache>
                <c:ptCount val="1"/>
                <c:pt idx="0">
                  <c:v>Bahrain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Data'!$C$16:$BB$16</c:f>
              <c:numCache>
                <c:formatCode>General</c:formatCode>
                <c:ptCount val="52"/>
                <c:pt idx="0">
                  <c:v>-1060</c:v>
                </c:pt>
                <c:pt idx="1">
                  <c:v>4147</c:v>
                </c:pt>
                <c:pt idx="2">
                  <c:v>6147</c:v>
                </c:pt>
                <c:pt idx="3">
                  <c:v>6382</c:v>
                </c:pt>
                <c:pt idx="4">
                  <c:v>6647</c:v>
                </c:pt>
                <c:pt idx="5">
                  <c:v>6833</c:v>
                </c:pt>
                <c:pt idx="6">
                  <c:v>6930</c:v>
                </c:pt>
                <c:pt idx="7">
                  <c:v>6948</c:v>
                </c:pt>
                <c:pt idx="8">
                  <c:v>6913</c:v>
                </c:pt>
                <c:pt idx="9">
                  <c:v>6798</c:v>
                </c:pt>
                <c:pt idx="10">
                  <c:v>6613</c:v>
                </c:pt>
                <c:pt idx="11">
                  <c:v>4206</c:v>
                </c:pt>
                <c:pt idx="12">
                  <c:v>3553</c:v>
                </c:pt>
                <c:pt idx="13">
                  <c:v>3811</c:v>
                </c:pt>
                <c:pt idx="14">
                  <c:v>4108</c:v>
                </c:pt>
                <c:pt idx="15">
                  <c:v>4256</c:v>
                </c:pt>
                <c:pt idx="16">
                  <c:v>4457</c:v>
                </c:pt>
                <c:pt idx="17">
                  <c:v>4713</c:v>
                </c:pt>
                <c:pt idx="18">
                  <c:v>4871</c:v>
                </c:pt>
                <c:pt idx="19">
                  <c:v>4638</c:v>
                </c:pt>
                <c:pt idx="20">
                  <c:v>4605</c:v>
                </c:pt>
                <c:pt idx="21">
                  <c:v>6605</c:v>
                </c:pt>
                <c:pt idx="22">
                  <c:v>6728</c:v>
                </c:pt>
                <c:pt idx="23">
                  <c:v>6967</c:v>
                </c:pt>
                <c:pt idx="24">
                  <c:v>7424</c:v>
                </c:pt>
                <c:pt idx="25">
                  <c:v>7706</c:v>
                </c:pt>
                <c:pt idx="26">
                  <c:v>7844</c:v>
                </c:pt>
                <c:pt idx="27">
                  <c:v>7730</c:v>
                </c:pt>
                <c:pt idx="28">
                  <c:v>7388</c:v>
                </c:pt>
                <c:pt idx="29">
                  <c:v>6737</c:v>
                </c:pt>
                <c:pt idx="30">
                  <c:v>6264</c:v>
                </c:pt>
                <c:pt idx="31">
                  <c:v>5704</c:v>
                </c:pt>
                <c:pt idx="32">
                  <c:v>4197</c:v>
                </c:pt>
                <c:pt idx="33">
                  <c:v>28186</c:v>
                </c:pt>
                <c:pt idx="34">
                  <c:v>53424</c:v>
                </c:pt>
                <c:pt idx="35">
                  <c:v>53401</c:v>
                </c:pt>
                <c:pt idx="36">
                  <c:v>53765</c:v>
                </c:pt>
                <c:pt idx="37">
                  <c:v>54165</c:v>
                </c:pt>
                <c:pt idx="38">
                  <c:v>53870</c:v>
                </c:pt>
                <c:pt idx="39">
                  <c:v>52049</c:v>
                </c:pt>
                <c:pt idx="40">
                  <c:v>-17076</c:v>
                </c:pt>
                <c:pt idx="41">
                  <c:v>-20040</c:v>
                </c:pt>
                <c:pt idx="42">
                  <c:v>11754</c:v>
                </c:pt>
                <c:pt idx="43">
                  <c:v>27227</c:v>
                </c:pt>
                <c:pt idx="44">
                  <c:v>36320</c:v>
                </c:pt>
                <c:pt idx="45">
                  <c:v>29250</c:v>
                </c:pt>
                <c:pt idx="46">
                  <c:v>29052</c:v>
                </c:pt>
                <c:pt idx="47">
                  <c:v>29024</c:v>
                </c:pt>
                <c:pt idx="48">
                  <c:v>-3601</c:v>
                </c:pt>
                <c:pt idx="49">
                  <c:v>-17127</c:v>
                </c:pt>
                <c:pt idx="50">
                  <c:v>-48716</c:v>
                </c:pt>
                <c:pt idx="51">
                  <c:v>-9150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7-47FA-B441-D3CB6BAAC07B}"/>
            </c:ext>
          </c:extLst>
        </c:ser>
        <c:ser>
          <c:idx val="1"/>
          <c:order val="1"/>
          <c:tx>
            <c:strRef>
              <c:f>'WDI Data'!$A$41</c:f>
              <c:strCache>
                <c:ptCount val="1"/>
                <c:pt idx="0">
                  <c:v>Kuwait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Data'!$C$41:$BB$41</c:f>
              <c:numCache>
                <c:formatCode>General</c:formatCode>
                <c:ptCount val="52"/>
                <c:pt idx="0">
                  <c:v>26616</c:v>
                </c:pt>
                <c:pt idx="1">
                  <c:v>22182</c:v>
                </c:pt>
                <c:pt idx="2">
                  <c:v>21986</c:v>
                </c:pt>
                <c:pt idx="3">
                  <c:v>22835</c:v>
                </c:pt>
                <c:pt idx="4">
                  <c:v>25395</c:v>
                </c:pt>
                <c:pt idx="5">
                  <c:v>30911</c:v>
                </c:pt>
                <c:pt idx="6">
                  <c:v>36049</c:v>
                </c:pt>
                <c:pt idx="7">
                  <c:v>38225</c:v>
                </c:pt>
                <c:pt idx="8">
                  <c:v>39158</c:v>
                </c:pt>
                <c:pt idx="9">
                  <c:v>37375</c:v>
                </c:pt>
                <c:pt idx="10">
                  <c:v>32491</c:v>
                </c:pt>
                <c:pt idx="11">
                  <c:v>29606</c:v>
                </c:pt>
                <c:pt idx="12">
                  <c:v>30433</c:v>
                </c:pt>
                <c:pt idx="13">
                  <c:v>31756</c:v>
                </c:pt>
                <c:pt idx="14">
                  <c:v>17021</c:v>
                </c:pt>
                <c:pt idx="15">
                  <c:v>25773</c:v>
                </c:pt>
                <c:pt idx="16">
                  <c:v>27190</c:v>
                </c:pt>
                <c:pt idx="17">
                  <c:v>31242</c:v>
                </c:pt>
                <c:pt idx="18">
                  <c:v>31455</c:v>
                </c:pt>
                <c:pt idx="19">
                  <c:v>34644</c:v>
                </c:pt>
                <c:pt idx="20">
                  <c:v>-1196051</c:v>
                </c:pt>
                <c:pt idx="21">
                  <c:v>460628</c:v>
                </c:pt>
                <c:pt idx="22">
                  <c:v>52620</c:v>
                </c:pt>
                <c:pt idx="23">
                  <c:v>-44820</c:v>
                </c:pt>
                <c:pt idx="24">
                  <c:v>-42817</c:v>
                </c:pt>
                <c:pt idx="25">
                  <c:v>1693</c:v>
                </c:pt>
                <c:pt idx="26">
                  <c:v>20602</c:v>
                </c:pt>
                <c:pt idx="27">
                  <c:v>20792</c:v>
                </c:pt>
                <c:pt idx="28">
                  <c:v>20819</c:v>
                </c:pt>
                <c:pt idx="29">
                  <c:v>20438</c:v>
                </c:pt>
                <c:pt idx="30">
                  <c:v>19193</c:v>
                </c:pt>
                <c:pt idx="31">
                  <c:v>17088</c:v>
                </c:pt>
                <c:pt idx="32">
                  <c:v>14550</c:v>
                </c:pt>
                <c:pt idx="33">
                  <c:v>11232</c:v>
                </c:pt>
                <c:pt idx="34">
                  <c:v>7427</c:v>
                </c:pt>
                <c:pt idx="35">
                  <c:v>68878</c:v>
                </c:pt>
                <c:pt idx="36">
                  <c:v>96486</c:v>
                </c:pt>
                <c:pt idx="37">
                  <c:v>94844</c:v>
                </c:pt>
                <c:pt idx="38">
                  <c:v>93141</c:v>
                </c:pt>
                <c:pt idx="39">
                  <c:v>90945</c:v>
                </c:pt>
                <c:pt idx="40">
                  <c:v>94736</c:v>
                </c:pt>
                <c:pt idx="41">
                  <c:v>191544</c:v>
                </c:pt>
                <c:pt idx="42">
                  <c:v>191164</c:v>
                </c:pt>
                <c:pt idx="43">
                  <c:v>190228</c:v>
                </c:pt>
                <c:pt idx="44">
                  <c:v>-84910</c:v>
                </c:pt>
                <c:pt idx="45">
                  <c:v>259114</c:v>
                </c:pt>
                <c:pt idx="46">
                  <c:v>-90785</c:v>
                </c:pt>
                <c:pt idx="47">
                  <c:v>140685</c:v>
                </c:pt>
                <c:pt idx="48">
                  <c:v>144967</c:v>
                </c:pt>
                <c:pt idx="49">
                  <c:v>9088</c:v>
                </c:pt>
                <c:pt idx="50">
                  <c:v>-254177</c:v>
                </c:pt>
                <c:pt idx="51">
                  <c:v>-36843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3607-47FA-B441-D3CB6BAAC07B}"/>
            </c:ext>
          </c:extLst>
        </c:ser>
        <c:ser>
          <c:idx val="2"/>
          <c:order val="2"/>
          <c:tx>
            <c:strRef>
              <c:f>'WDI Data'!$A$18</c:f>
              <c:strCache>
                <c:ptCount val="1"/>
                <c:pt idx="0">
                  <c:v>Oman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Data'!$C$18:$BB$18</c:f>
              <c:numCache>
                <c:formatCode>General</c:formatCode>
                <c:ptCount val="52"/>
                <c:pt idx="0">
                  <c:v>-2997</c:v>
                </c:pt>
                <c:pt idx="1">
                  <c:v>-2997</c:v>
                </c:pt>
                <c:pt idx="2">
                  <c:v>-2997</c:v>
                </c:pt>
                <c:pt idx="3">
                  <c:v>-2997</c:v>
                </c:pt>
                <c:pt idx="4">
                  <c:v>4880</c:v>
                </c:pt>
                <c:pt idx="5">
                  <c:v>5632</c:v>
                </c:pt>
                <c:pt idx="6">
                  <c:v>8299</c:v>
                </c:pt>
                <c:pt idx="7">
                  <c:v>10551</c:v>
                </c:pt>
                <c:pt idx="8">
                  <c:v>11948</c:v>
                </c:pt>
                <c:pt idx="9">
                  <c:v>12513</c:v>
                </c:pt>
                <c:pt idx="10">
                  <c:v>12626</c:v>
                </c:pt>
                <c:pt idx="11">
                  <c:v>14241</c:v>
                </c:pt>
                <c:pt idx="12">
                  <c:v>15366</c:v>
                </c:pt>
                <c:pt idx="13">
                  <c:v>15619</c:v>
                </c:pt>
                <c:pt idx="14">
                  <c:v>14993</c:v>
                </c:pt>
                <c:pt idx="15">
                  <c:v>33818</c:v>
                </c:pt>
                <c:pt idx="16">
                  <c:v>32569</c:v>
                </c:pt>
                <c:pt idx="17">
                  <c:v>32234</c:v>
                </c:pt>
                <c:pt idx="18">
                  <c:v>32379</c:v>
                </c:pt>
                <c:pt idx="19">
                  <c:v>33027</c:v>
                </c:pt>
                <c:pt idx="20">
                  <c:v>33492</c:v>
                </c:pt>
                <c:pt idx="21">
                  <c:v>33643</c:v>
                </c:pt>
                <c:pt idx="22">
                  <c:v>33345</c:v>
                </c:pt>
                <c:pt idx="23">
                  <c:v>28131</c:v>
                </c:pt>
                <c:pt idx="24">
                  <c:v>-14802</c:v>
                </c:pt>
                <c:pt idx="25">
                  <c:v>-15515</c:v>
                </c:pt>
                <c:pt idx="26">
                  <c:v>-16769</c:v>
                </c:pt>
                <c:pt idx="27">
                  <c:v>-17943</c:v>
                </c:pt>
                <c:pt idx="28">
                  <c:v>-19193</c:v>
                </c:pt>
                <c:pt idx="29">
                  <c:v>-20097</c:v>
                </c:pt>
                <c:pt idx="30">
                  <c:v>-19889</c:v>
                </c:pt>
                <c:pt idx="31">
                  <c:v>-20234</c:v>
                </c:pt>
                <c:pt idx="32">
                  <c:v>-20634</c:v>
                </c:pt>
                <c:pt idx="33">
                  <c:v>-20635</c:v>
                </c:pt>
                <c:pt idx="34">
                  <c:v>-855</c:v>
                </c:pt>
                <c:pt idx="35">
                  <c:v>-630</c:v>
                </c:pt>
                <c:pt idx="36">
                  <c:v>-398</c:v>
                </c:pt>
                <c:pt idx="37">
                  <c:v>-755</c:v>
                </c:pt>
                <c:pt idx="38">
                  <c:v>-2491</c:v>
                </c:pt>
                <c:pt idx="39">
                  <c:v>-4718</c:v>
                </c:pt>
                <c:pt idx="40">
                  <c:v>264095</c:v>
                </c:pt>
                <c:pt idx="41">
                  <c:v>266486</c:v>
                </c:pt>
                <c:pt idx="42">
                  <c:v>262093</c:v>
                </c:pt>
                <c:pt idx="43">
                  <c:v>161176</c:v>
                </c:pt>
                <c:pt idx="44">
                  <c:v>75961</c:v>
                </c:pt>
                <c:pt idx="45">
                  <c:v>134260</c:v>
                </c:pt>
                <c:pt idx="46">
                  <c:v>118472</c:v>
                </c:pt>
                <c:pt idx="47">
                  <c:v>5777</c:v>
                </c:pt>
                <c:pt idx="48">
                  <c:v>-51177</c:v>
                </c:pt>
                <c:pt idx="49">
                  <c:v>-106864</c:v>
                </c:pt>
                <c:pt idx="50">
                  <c:v>-164408</c:v>
                </c:pt>
                <c:pt idx="51">
                  <c:v>-20664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07-47FA-B441-D3CB6BAAC07B}"/>
            </c:ext>
          </c:extLst>
        </c:ser>
        <c:ser>
          <c:idx val="3"/>
          <c:order val="3"/>
          <c:tx>
            <c:strRef>
              <c:f>'WDI Data'!$A$19</c:f>
              <c:strCache>
                <c:ptCount val="1"/>
                <c:pt idx="0">
                  <c:v>Qatar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Data'!$C$19:$BB$19</c:f>
              <c:numCache>
                <c:formatCode>General</c:formatCode>
                <c:ptCount val="52"/>
                <c:pt idx="0">
                  <c:v>10398</c:v>
                </c:pt>
                <c:pt idx="1">
                  <c:v>10404</c:v>
                </c:pt>
                <c:pt idx="2">
                  <c:v>10381</c:v>
                </c:pt>
                <c:pt idx="3">
                  <c:v>10298</c:v>
                </c:pt>
                <c:pt idx="4">
                  <c:v>10201</c:v>
                </c:pt>
                <c:pt idx="5">
                  <c:v>10070</c:v>
                </c:pt>
                <c:pt idx="6">
                  <c:v>9953</c:v>
                </c:pt>
                <c:pt idx="7">
                  <c:v>9803</c:v>
                </c:pt>
                <c:pt idx="8">
                  <c:v>9711</c:v>
                </c:pt>
                <c:pt idx="9">
                  <c:v>9670</c:v>
                </c:pt>
                <c:pt idx="10">
                  <c:v>9672</c:v>
                </c:pt>
                <c:pt idx="11">
                  <c:v>9667</c:v>
                </c:pt>
                <c:pt idx="12">
                  <c:v>9580</c:v>
                </c:pt>
                <c:pt idx="13">
                  <c:v>9319</c:v>
                </c:pt>
                <c:pt idx="14">
                  <c:v>8941</c:v>
                </c:pt>
                <c:pt idx="15">
                  <c:v>8632</c:v>
                </c:pt>
                <c:pt idx="16">
                  <c:v>6348</c:v>
                </c:pt>
                <c:pt idx="17">
                  <c:v>5396</c:v>
                </c:pt>
                <c:pt idx="18">
                  <c:v>5049</c:v>
                </c:pt>
                <c:pt idx="19">
                  <c:v>4904</c:v>
                </c:pt>
                <c:pt idx="20">
                  <c:v>5021</c:v>
                </c:pt>
                <c:pt idx="21">
                  <c:v>5494</c:v>
                </c:pt>
                <c:pt idx="22">
                  <c:v>5451</c:v>
                </c:pt>
                <c:pt idx="23">
                  <c:v>5250</c:v>
                </c:pt>
                <c:pt idx="24">
                  <c:v>5106</c:v>
                </c:pt>
                <c:pt idx="25">
                  <c:v>4893</c:v>
                </c:pt>
                <c:pt idx="26">
                  <c:v>4552</c:v>
                </c:pt>
                <c:pt idx="27">
                  <c:v>19387</c:v>
                </c:pt>
                <c:pt idx="28">
                  <c:v>22500</c:v>
                </c:pt>
                <c:pt idx="29">
                  <c:v>22364</c:v>
                </c:pt>
                <c:pt idx="30">
                  <c:v>22039</c:v>
                </c:pt>
                <c:pt idx="31">
                  <c:v>21641</c:v>
                </c:pt>
                <c:pt idx="32">
                  <c:v>24200</c:v>
                </c:pt>
                <c:pt idx="33">
                  <c:v>23444</c:v>
                </c:pt>
                <c:pt idx="34">
                  <c:v>12430</c:v>
                </c:pt>
                <c:pt idx="35">
                  <c:v>106609</c:v>
                </c:pt>
                <c:pt idx="36">
                  <c:v>203572</c:v>
                </c:pt>
                <c:pt idx="37">
                  <c:v>206156</c:v>
                </c:pt>
                <c:pt idx="38">
                  <c:v>192654</c:v>
                </c:pt>
                <c:pt idx="39">
                  <c:v>111510</c:v>
                </c:pt>
                <c:pt idx="40">
                  <c:v>64531</c:v>
                </c:pt>
                <c:pt idx="41">
                  <c:v>82815</c:v>
                </c:pt>
                <c:pt idx="42">
                  <c:v>83444</c:v>
                </c:pt>
                <c:pt idx="43">
                  <c:v>137597</c:v>
                </c:pt>
                <c:pt idx="44">
                  <c:v>179768</c:v>
                </c:pt>
                <c:pt idx="45">
                  <c:v>178133</c:v>
                </c:pt>
                <c:pt idx="46">
                  <c:v>138455</c:v>
                </c:pt>
                <c:pt idx="47">
                  <c:v>46900</c:v>
                </c:pt>
                <c:pt idx="48">
                  <c:v>11662</c:v>
                </c:pt>
                <c:pt idx="49">
                  <c:v>15493</c:v>
                </c:pt>
                <c:pt idx="50">
                  <c:v>-163999</c:v>
                </c:pt>
                <c:pt idx="51">
                  <c:v>-30801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07-47FA-B441-D3CB6BAAC07B}"/>
            </c:ext>
          </c:extLst>
        </c:ser>
        <c:ser>
          <c:idx val="4"/>
          <c:order val="4"/>
          <c:tx>
            <c:strRef>
              <c:f>'WDI Data'!$A$20</c:f>
              <c:strCache>
                <c:ptCount val="1"/>
                <c:pt idx="0">
                  <c:v>Saudi Arabia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Data'!$C$20:$BB$20</c:f>
              <c:numCache>
                <c:formatCode>General</c:formatCode>
                <c:ptCount val="52"/>
                <c:pt idx="0">
                  <c:v>63988</c:v>
                </c:pt>
                <c:pt idx="1">
                  <c:v>84904</c:v>
                </c:pt>
                <c:pt idx="2">
                  <c:v>110281</c:v>
                </c:pt>
                <c:pt idx="3">
                  <c:v>128233</c:v>
                </c:pt>
                <c:pt idx="4">
                  <c:v>138421</c:v>
                </c:pt>
                <c:pt idx="5">
                  <c:v>132741</c:v>
                </c:pt>
                <c:pt idx="6">
                  <c:v>126764</c:v>
                </c:pt>
                <c:pt idx="7">
                  <c:v>138007</c:v>
                </c:pt>
                <c:pt idx="8">
                  <c:v>140992</c:v>
                </c:pt>
                <c:pt idx="9">
                  <c:v>143124</c:v>
                </c:pt>
                <c:pt idx="10">
                  <c:v>148004</c:v>
                </c:pt>
                <c:pt idx="11">
                  <c:v>145612</c:v>
                </c:pt>
                <c:pt idx="12">
                  <c:v>150272</c:v>
                </c:pt>
                <c:pt idx="13">
                  <c:v>159355</c:v>
                </c:pt>
                <c:pt idx="14">
                  <c:v>160314</c:v>
                </c:pt>
                <c:pt idx="15">
                  <c:v>163926</c:v>
                </c:pt>
                <c:pt idx="16">
                  <c:v>162807</c:v>
                </c:pt>
                <c:pt idx="17">
                  <c:v>170249</c:v>
                </c:pt>
                <c:pt idx="18">
                  <c:v>178115</c:v>
                </c:pt>
                <c:pt idx="19">
                  <c:v>182375</c:v>
                </c:pt>
                <c:pt idx="20">
                  <c:v>186898</c:v>
                </c:pt>
                <c:pt idx="21">
                  <c:v>165010</c:v>
                </c:pt>
                <c:pt idx="22">
                  <c:v>130258</c:v>
                </c:pt>
                <c:pt idx="23">
                  <c:v>31317</c:v>
                </c:pt>
                <c:pt idx="24">
                  <c:v>35332</c:v>
                </c:pt>
                <c:pt idx="25">
                  <c:v>27095</c:v>
                </c:pt>
                <c:pt idx="26">
                  <c:v>29773</c:v>
                </c:pt>
                <c:pt idx="27">
                  <c:v>31781</c:v>
                </c:pt>
                <c:pt idx="28">
                  <c:v>29767</c:v>
                </c:pt>
                <c:pt idx="29">
                  <c:v>24400</c:v>
                </c:pt>
                <c:pt idx="30">
                  <c:v>17241</c:v>
                </c:pt>
                <c:pt idx="31">
                  <c:v>19616</c:v>
                </c:pt>
                <c:pt idx="32">
                  <c:v>22830</c:v>
                </c:pt>
                <c:pt idx="33">
                  <c:v>17278</c:v>
                </c:pt>
                <c:pt idx="34">
                  <c:v>10112</c:v>
                </c:pt>
                <c:pt idx="35">
                  <c:v>481349</c:v>
                </c:pt>
                <c:pt idx="36">
                  <c:v>490805</c:v>
                </c:pt>
                <c:pt idx="37">
                  <c:v>495746</c:v>
                </c:pt>
                <c:pt idx="38">
                  <c:v>495131</c:v>
                </c:pt>
                <c:pt idx="39">
                  <c:v>494189</c:v>
                </c:pt>
                <c:pt idx="40">
                  <c:v>236962</c:v>
                </c:pt>
                <c:pt idx="41">
                  <c:v>94083</c:v>
                </c:pt>
                <c:pt idx="42">
                  <c:v>88879</c:v>
                </c:pt>
                <c:pt idx="43">
                  <c:v>77738</c:v>
                </c:pt>
                <c:pt idx="44">
                  <c:v>65520</c:v>
                </c:pt>
                <c:pt idx="45">
                  <c:v>60337</c:v>
                </c:pt>
                <c:pt idx="46">
                  <c:v>171429</c:v>
                </c:pt>
                <c:pt idx="47">
                  <c:v>282947</c:v>
                </c:pt>
                <c:pt idx="48">
                  <c:v>253245</c:v>
                </c:pt>
                <c:pt idx="49">
                  <c:v>241172</c:v>
                </c:pt>
                <c:pt idx="50">
                  <c:v>-1025295</c:v>
                </c:pt>
                <c:pt idx="51">
                  <c:v>-153883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07-47FA-B441-D3CB6BAAC07B}"/>
            </c:ext>
          </c:extLst>
        </c:ser>
        <c:ser>
          <c:idx val="5"/>
          <c:order val="5"/>
          <c:tx>
            <c:strRef>
              <c:f>'WDI Data'!$A$42</c:f>
              <c:strCache>
                <c:ptCount val="1"/>
                <c:pt idx="0">
                  <c:v>United Arab Emirates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'WDI Data'!$C$1:$BB$1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'WDI Data'!$C$42:$BB$42</c:f>
              <c:numCache>
                <c:formatCode>General</c:formatCode>
                <c:ptCount val="52"/>
                <c:pt idx="0">
                  <c:v>38490</c:v>
                </c:pt>
                <c:pt idx="1">
                  <c:v>39031</c:v>
                </c:pt>
                <c:pt idx="2">
                  <c:v>39360</c:v>
                </c:pt>
                <c:pt idx="3">
                  <c:v>39563</c:v>
                </c:pt>
                <c:pt idx="4">
                  <c:v>39700</c:v>
                </c:pt>
                <c:pt idx="5">
                  <c:v>39556</c:v>
                </c:pt>
                <c:pt idx="6">
                  <c:v>76314</c:v>
                </c:pt>
                <c:pt idx="7">
                  <c:v>79336</c:v>
                </c:pt>
                <c:pt idx="8">
                  <c:v>81531</c:v>
                </c:pt>
                <c:pt idx="9">
                  <c:v>82586</c:v>
                </c:pt>
                <c:pt idx="10">
                  <c:v>79756</c:v>
                </c:pt>
                <c:pt idx="11">
                  <c:v>37758</c:v>
                </c:pt>
                <c:pt idx="12">
                  <c:v>38243</c:v>
                </c:pt>
                <c:pt idx="13">
                  <c:v>38014</c:v>
                </c:pt>
                <c:pt idx="14">
                  <c:v>36660</c:v>
                </c:pt>
                <c:pt idx="15">
                  <c:v>35496</c:v>
                </c:pt>
                <c:pt idx="16">
                  <c:v>68733</c:v>
                </c:pt>
                <c:pt idx="17">
                  <c:v>68141</c:v>
                </c:pt>
                <c:pt idx="18">
                  <c:v>67441</c:v>
                </c:pt>
                <c:pt idx="19">
                  <c:v>66283</c:v>
                </c:pt>
                <c:pt idx="20">
                  <c:v>64939</c:v>
                </c:pt>
                <c:pt idx="21">
                  <c:v>64706</c:v>
                </c:pt>
                <c:pt idx="22">
                  <c:v>63263</c:v>
                </c:pt>
                <c:pt idx="23">
                  <c:v>62946</c:v>
                </c:pt>
                <c:pt idx="24">
                  <c:v>59748</c:v>
                </c:pt>
                <c:pt idx="25">
                  <c:v>64261</c:v>
                </c:pt>
                <c:pt idx="26">
                  <c:v>130051</c:v>
                </c:pt>
                <c:pt idx="27">
                  <c:v>131906</c:v>
                </c:pt>
                <c:pt idx="28">
                  <c:v>133350</c:v>
                </c:pt>
                <c:pt idx="29">
                  <c:v>133289</c:v>
                </c:pt>
                <c:pt idx="30">
                  <c:v>131735</c:v>
                </c:pt>
                <c:pt idx="31">
                  <c:v>130241</c:v>
                </c:pt>
                <c:pt idx="32">
                  <c:v>128160</c:v>
                </c:pt>
                <c:pt idx="33">
                  <c:v>124550</c:v>
                </c:pt>
                <c:pt idx="34">
                  <c:v>122863</c:v>
                </c:pt>
                <c:pt idx="35">
                  <c:v>339380</c:v>
                </c:pt>
                <c:pt idx="36">
                  <c:v>781672</c:v>
                </c:pt>
                <c:pt idx="37">
                  <c:v>1037187</c:v>
                </c:pt>
                <c:pt idx="38">
                  <c:v>1040422</c:v>
                </c:pt>
                <c:pt idx="39">
                  <c:v>783241</c:v>
                </c:pt>
                <c:pt idx="40">
                  <c:v>-13726</c:v>
                </c:pt>
                <c:pt idx="41">
                  <c:v>-15738</c:v>
                </c:pt>
                <c:pt idx="42">
                  <c:v>-16401</c:v>
                </c:pt>
                <c:pt idx="43">
                  <c:v>-15566</c:v>
                </c:pt>
                <c:pt idx="44">
                  <c:v>-14954</c:v>
                </c:pt>
                <c:pt idx="45">
                  <c:v>-14154</c:v>
                </c:pt>
                <c:pt idx="46">
                  <c:v>-13520</c:v>
                </c:pt>
                <c:pt idx="47">
                  <c:v>-12895</c:v>
                </c:pt>
                <c:pt idx="48">
                  <c:v>-8582</c:v>
                </c:pt>
                <c:pt idx="49">
                  <c:v>-4466</c:v>
                </c:pt>
                <c:pt idx="50">
                  <c:v>-2762</c:v>
                </c:pt>
                <c:pt idx="51">
                  <c:v>-2762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07-47FA-B441-D3CB6BAAC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0512160"/>
        <c:axId val="1480510080"/>
        <c:extLst/>
      </c:barChart>
      <c:catAx>
        <c:axId val="148051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0510080"/>
        <c:crosses val="autoZero"/>
        <c:auto val="1"/>
        <c:lblAlgn val="ctr"/>
        <c:lblOffset val="100"/>
        <c:tickLblSkip val="5"/>
        <c:noMultiLvlLbl val="0"/>
      </c:catAx>
      <c:valAx>
        <c:axId val="148051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051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Horn of Africa</a:t>
            </a:r>
            <a:r>
              <a:rPr lang="en-US" sz="1600" baseline="0"/>
              <a:t> total number of ruminant livestock exports 1970-2021</a:t>
            </a:r>
          </a:p>
          <a:p>
            <a:pPr>
              <a:defRPr sz="1600"/>
            </a:pPr>
            <a:r>
              <a:rPr lang="en-US" sz="1600" baseline="0"/>
              <a:t>source FAOstat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Total number of exported ruminants</c:v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'Export Data'!$B$267:$B$318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'Export Data'!$H$267:$H$318</c:f>
              <c:numCache>
                <c:formatCode>#,##0</c:formatCode>
                <c:ptCount val="52"/>
                <c:pt idx="0">
                  <c:v>1523154</c:v>
                </c:pt>
                <c:pt idx="1">
                  <c:v>1501529</c:v>
                </c:pt>
                <c:pt idx="2">
                  <c:v>1960618</c:v>
                </c:pt>
                <c:pt idx="3">
                  <c:v>1772032</c:v>
                </c:pt>
                <c:pt idx="4">
                  <c:v>1722716</c:v>
                </c:pt>
                <c:pt idx="5">
                  <c:v>1834384</c:v>
                </c:pt>
                <c:pt idx="6">
                  <c:v>1134749</c:v>
                </c:pt>
                <c:pt idx="7">
                  <c:v>1276575</c:v>
                </c:pt>
                <c:pt idx="8">
                  <c:v>1830442</c:v>
                </c:pt>
                <c:pt idx="9">
                  <c:v>1715476</c:v>
                </c:pt>
                <c:pt idx="10">
                  <c:v>2382156</c:v>
                </c:pt>
                <c:pt idx="11">
                  <c:v>2191479</c:v>
                </c:pt>
                <c:pt idx="12">
                  <c:v>2297659</c:v>
                </c:pt>
                <c:pt idx="13">
                  <c:v>1720073</c:v>
                </c:pt>
                <c:pt idx="14">
                  <c:v>1287476</c:v>
                </c:pt>
                <c:pt idx="15">
                  <c:v>2298570</c:v>
                </c:pt>
                <c:pt idx="16">
                  <c:v>1701866</c:v>
                </c:pt>
                <c:pt idx="17">
                  <c:v>1467184</c:v>
                </c:pt>
                <c:pt idx="18">
                  <c:v>1210456</c:v>
                </c:pt>
                <c:pt idx="19">
                  <c:v>1073858</c:v>
                </c:pt>
                <c:pt idx="20">
                  <c:v>1435496</c:v>
                </c:pt>
                <c:pt idx="21">
                  <c:v>974252</c:v>
                </c:pt>
                <c:pt idx="22">
                  <c:v>1960050</c:v>
                </c:pt>
                <c:pt idx="23">
                  <c:v>2504569</c:v>
                </c:pt>
                <c:pt idx="24">
                  <c:v>3089524</c:v>
                </c:pt>
                <c:pt idx="25">
                  <c:v>4188508</c:v>
                </c:pt>
                <c:pt idx="26">
                  <c:v>4328660</c:v>
                </c:pt>
                <c:pt idx="27">
                  <c:v>4583190</c:v>
                </c:pt>
                <c:pt idx="28">
                  <c:v>3006383</c:v>
                </c:pt>
                <c:pt idx="29">
                  <c:v>4368872</c:v>
                </c:pt>
                <c:pt idx="30">
                  <c:v>2997219</c:v>
                </c:pt>
                <c:pt idx="31">
                  <c:v>797554</c:v>
                </c:pt>
                <c:pt idx="32">
                  <c:v>3540364</c:v>
                </c:pt>
                <c:pt idx="33">
                  <c:v>3637121</c:v>
                </c:pt>
                <c:pt idx="34">
                  <c:v>3854243</c:v>
                </c:pt>
                <c:pt idx="35">
                  <c:v>4256687</c:v>
                </c:pt>
                <c:pt idx="36">
                  <c:v>4414931</c:v>
                </c:pt>
                <c:pt idx="37">
                  <c:v>4252006</c:v>
                </c:pt>
                <c:pt idx="38">
                  <c:v>3517314</c:v>
                </c:pt>
                <c:pt idx="39">
                  <c:v>4470028</c:v>
                </c:pt>
                <c:pt idx="40">
                  <c:v>5079680</c:v>
                </c:pt>
                <c:pt idx="41">
                  <c:v>7736543</c:v>
                </c:pt>
                <c:pt idx="42">
                  <c:v>8808141</c:v>
                </c:pt>
                <c:pt idx="43">
                  <c:v>9808281</c:v>
                </c:pt>
                <c:pt idx="44">
                  <c:v>9470533</c:v>
                </c:pt>
                <c:pt idx="45">
                  <c:v>11164121</c:v>
                </c:pt>
                <c:pt idx="46">
                  <c:v>9813379</c:v>
                </c:pt>
                <c:pt idx="47">
                  <c:v>8704823</c:v>
                </c:pt>
                <c:pt idx="48">
                  <c:v>7501992</c:v>
                </c:pt>
                <c:pt idx="49">
                  <c:v>7516465</c:v>
                </c:pt>
                <c:pt idx="50">
                  <c:v>4295995</c:v>
                </c:pt>
                <c:pt idx="51">
                  <c:v>4391822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FA-A941-B1A1-E058C39E8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0856944"/>
        <c:axId val="1220827216"/>
      </c:lineChart>
      <c:catAx>
        <c:axId val="122085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827216"/>
        <c:crosses val="autoZero"/>
        <c:auto val="1"/>
        <c:lblAlgn val="ctr"/>
        <c:lblOffset val="100"/>
        <c:tickLblSkip val="5"/>
        <c:noMultiLvlLbl val="0"/>
      </c:catAx>
      <c:valAx>
        <c:axId val="12208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85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.bin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57F1382-B783-4440-AD61-EB1FD9A516EE}">
  <sheetPr/>
  <sheetViews>
    <sheetView zoomScale="119" workbookViewId="0"/>
  </sheetViews>
  <pageMargins left="0.7" right="0.7" top="0.75" bottom="0.75" header="0.3" footer="0.3"/>
  <pageSetup paperSize="9" orientation="landscape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36" workbookViewId="0" zoomToFit="1"/>
  </sheetViews>
  <pageMargins left="0.7" right="0.7" top="0.75" bottom="0.75" header="0.3" footer="0.3"/>
  <pageSetup paperSize="9" orientation="landscape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3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138" workbookViewId="0"/>
  </sheetViews>
  <pageMargins left="0.7" right="0.7" top="0.75" bottom="0.75" header="0.3" footer="0.3"/>
  <pageSetup paperSize="9" orientation="landscape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32D72D8-66E8-4641-99E3-65D801099A2E}">
  <sheetPr/>
  <sheetViews>
    <sheetView zoomScale="136" workbookViewId="0" zoomToFit="1"/>
  </sheetViews>
  <pageMargins left="0.7" right="0.7" top="0.75" bottom="0.75" header="0.3" footer="0.3"/>
  <pageSetup paperSize="9" orientation="landscape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9683B72-E813-4432-9DD1-ACAF43B3400C}">
  <sheetPr/>
  <sheetViews>
    <sheetView zoomScale="136" workbookViewId="0" zoomToFit="1"/>
  </sheetViews>
  <pageMargins left="0.7" right="0.7" top="0.75" bottom="0.75" header="0.3" footer="0.3"/>
  <pageSetup paperSize="9" orientation="landscape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4F3E361-601A-46AA-AE56-05153258C3F8}">
  <sheetPr/>
  <sheetViews>
    <sheetView zoomScale="136" workbookViewId="0" zoomToFit="1"/>
  </sheetViews>
  <pageMargins left="0.7" right="0.7" top="0.75" bottom="0.75" header="0.3" footer="0.3"/>
  <pageSetup paperSize="9" orientation="landscape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98886EF-FADD-477F-8475-D9D1975166C1}">
  <sheetPr/>
  <sheetViews>
    <sheetView zoomScale="136" workbookViewId="0" zoomToFit="1"/>
  </sheetViews>
  <pageMargins left="0.7" right="0.7" top="0.75" bottom="0.75" header="0.3" footer="0.3"/>
  <pageSetup paperSize="9" orientation="landscape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36" workbookViewId="0" zoomToFit="1"/>
  </sheetViews>
  <pageMargins left="0.7" right="0.7" top="0.75" bottom="0.75" header="0.3" footer="0.3"/>
  <pageSetup paperSize="9" orientation="landscape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136" workbookViewId="0" zoomToFit="1"/>
  </sheetViews>
  <pageMargins left="0.7" right="0.7" top="0.75" bottom="0.75" header="0.3" footer="0.3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E9F9FE1-3400-485C-909D-BE570652860C}">
  <sheetPr/>
  <sheetViews>
    <sheetView zoomScale="120" workbookViewId="0"/>
  </sheetViews>
  <pageMargins left="0.7" right="0.7" top="0.75" bottom="0.75" header="0.3" footer="0.3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DF3E56E-0E25-486A-91DC-553348461BBD}">
  <sheetPr/>
  <sheetViews>
    <sheetView zoomScale="13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43993A1-8670-4260-9925-A55346A0F849}">
  <sheetPr/>
  <sheetViews>
    <sheetView zoomScale="136" workbookViewId="0" zoomToFit="1"/>
  </sheetViews>
  <pageMargins left="0.7" right="0.7" top="0.75" bottom="0.75" header="0.3" footer="0.3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61FC2B4-0F6E-4DC6-BA08-E8F64A9E4F8B}">
  <sheetPr/>
  <sheetViews>
    <sheetView zoomScale="136" workbookViewId="0" zoomToFit="1"/>
  </sheetViews>
  <pageMargins left="0.7" right="0.7" top="0.75" bottom="0.75" header="0.3" footer="0.3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49E3600-5B1B-486F-A79A-DFF4839C3364}">
  <sheetPr/>
  <sheetViews>
    <sheetView zoomScale="13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9B9F207-AC8D-5C4E-BC38-E51E7AFBA7FF}">
  <sheetPr/>
  <sheetViews>
    <sheetView zoomScale="13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9BC33B4-C211-4367-B8E2-900874EE66F8}">
  <sheetPr/>
  <sheetViews>
    <sheetView zoomScale="136" workbookViewId="0" zoomToFit="1"/>
  </sheetViews>
  <pageMargins left="0.7" right="0.7" top="0.75" bottom="0.75" header="0.3" footer="0.3"/>
  <pageSetup paperSize="9" orientation="landscape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A761021-B61C-4ADF-8906-2093ED535AB6}">
  <sheetPr/>
  <sheetViews>
    <sheetView zoomScale="136" workbookViewId="0" zoomToFit="1"/>
  </sheetViews>
  <pageMargins left="0.7" right="0.7" top="0.75" bottom="0.75" header="0.3" footer="0.3"/>
  <pageSetup paperSize="9" orientation="landscape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36" workbookViewId="0" zoomToFit="1"/>
  </sheetViews>
  <pageMargins left="0.7" right="0.7" top="0.75" bottom="0.75" header="0.3" footer="0.3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2547A64-4ED5-4550-AD20-9CF7350DE8B3}">
  <sheetPr/>
  <sheetViews>
    <sheetView zoomScale="136" workbookViewId="0" zoomToFit="1"/>
  </sheetViews>
  <pageMargins left="0.7" right="0.7" top="0.75" bottom="0.75" header="0.3" footer="0.3"/>
  <pageSetup paperSize="9" orientation="landscape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C337B70-D153-47EC-A4E2-D428ED4609B5}">
  <sheetPr/>
  <sheetViews>
    <sheetView zoomScale="136" workbookViewId="0" zoomToFit="1"/>
  </sheetViews>
  <pageMargins left="0.7" right="0.7" top="0.75" bottom="0.75" header="0.3" footer="0.3"/>
  <pageSetup paperSize="9" orientation="landscape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E44FC2B-FEEB-4D48-B023-00B2E18AACB9}">
  <sheetPr/>
  <sheetViews>
    <sheetView zoomScale="119" workbookViewId="0"/>
  </sheetViews>
  <pageMargins left="0.7" right="0.7" top="0.75" bottom="0.75" header="0.3" footer="0.3"/>
  <pageSetup paperSize="9" orientation="landscape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9" workbookViewId="0"/>
  </sheetViews>
  <pageMargins left="0.7" right="0.7" top="0.75" bottom="0.75" header="0.3" footer="0.3"/>
  <pageSetup paperSize="9" orientation="landscape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9F51C6D-803D-4A70-AD7E-92206E809023}">
  <sheetPr/>
  <sheetViews>
    <sheetView zoomScale="136" workbookViewId="0" zoomToFit="1"/>
  </sheetViews>
  <pageMargins left="0.7" right="0.7" top="0.75" bottom="0.75" header="0.3" footer="0.3"/>
  <pageSetup paperSize="9" orientation="landscape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36" workbookViewId="0" zoomToFit="1"/>
  </sheetViews>
  <pageMargins left="0.7" right="0.7" top="0.75" bottom="0.75" header="0.3" footer="0.3"/>
  <pageSetup paperSize="9"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210" cy="606718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22DB96-029D-DC61-6DEC-C5030CB2A3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6218" cy="606184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C89CD9-AA10-72DC-C08D-6DB71B6F8D1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883167-276B-45DA-AF4B-DFE6117785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AD39BE-87A5-08EB-B1FE-B62C15CE28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538889-82F9-4FBB-D67E-CA1C13D0AA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98E998-65D8-04A5-0378-D6928F6F51F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F32531-845A-3AF3-CAE6-AE0874FA20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68FE6F-7365-4367-9CE5-CDC225CACF2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902142-6E01-4E58-9D24-7735DB8CC3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17D13A-0ABD-4A96-B32D-28FC1CBC6F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159C65-D045-45C3-B123-858A082C3B8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E5467D-F41F-2A56-FC05-C05C0F46F79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6F29DE-124E-5198-CB61-F80FA8AB1C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7BACEC-7B08-8D3E-63A9-E7BD0F6DAA3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64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56AFB8-77B6-4A4D-B6D2-F2982E020F1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B13823-604B-4E03-AC56-1405DC55A3F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3D8D11-5639-4C9B-90CA-58EB518A4A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E29CED-2D63-44BA-9F48-B7C080E70A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4E0E32-3E5F-7403-00E0-FD303DB3B3C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3A1D99-8A12-4611-B173-00E071AE202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4D175D-784B-4F0D-AF84-E68E372645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0.08925</cdr:x>
      <cdr:y>0.11143</cdr:y>
    </cdr:from>
    <cdr:to>
      <cdr:x>0.17286</cdr:x>
      <cdr:y>0.18323</cdr:y>
    </cdr:to>
    <cdr:sp macro="" textlink="">
      <cdr:nvSpPr>
        <cdr:cNvPr id="2" name="Speech Bubble: Rectangle 1">
          <a:extLst xmlns:a="http://schemas.openxmlformats.org/drawingml/2006/main">
            <a:ext uri="{FF2B5EF4-FFF2-40B4-BE49-F238E27FC236}">
              <a16:creationId xmlns:a16="http://schemas.microsoft.com/office/drawing/2014/main" id="{EAFD4B88-8047-4586-9F85-671686A6913D}"/>
            </a:ext>
          </a:extLst>
        </cdr:cNvPr>
        <cdr:cNvSpPr/>
      </cdr:nvSpPr>
      <cdr:spPr>
        <a:xfrm xmlns:a="http://schemas.openxmlformats.org/drawingml/2006/main">
          <a:off x="830270" y="677508"/>
          <a:ext cx="777803" cy="436553"/>
        </a:xfrm>
        <a:prstGeom xmlns:a="http://schemas.openxmlformats.org/drawingml/2006/main" prst="wedgeRectCallout">
          <a:avLst>
            <a:gd name="adj1" fmla="val -20431"/>
            <a:gd name="adj2" fmla="val 830851"/>
          </a:avLst>
        </a:prstGeom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 baseline="0"/>
            <a:t>1973 "oil shock"</a:t>
          </a:r>
        </a:p>
      </cdr:txBody>
    </cdr:sp>
  </cdr:relSizeAnchor>
  <cdr:relSizeAnchor xmlns:cdr="http://schemas.openxmlformats.org/drawingml/2006/chartDrawing">
    <cdr:from>
      <cdr:x>0.34714</cdr:x>
      <cdr:y>0.11296</cdr:y>
    </cdr:from>
    <cdr:to>
      <cdr:x>0.43674</cdr:x>
      <cdr:y>0.18607</cdr:y>
    </cdr:to>
    <cdr:sp macro="" textlink="">
      <cdr:nvSpPr>
        <cdr:cNvPr id="3" name="Speech Bubble: Rectangle 2">
          <a:extLst xmlns:a="http://schemas.openxmlformats.org/drawingml/2006/main">
            <a:ext uri="{FF2B5EF4-FFF2-40B4-BE49-F238E27FC236}">
              <a16:creationId xmlns:a16="http://schemas.microsoft.com/office/drawing/2014/main" id="{28E0DEB6-8041-4C44-A4FD-D28DEA5374E7}"/>
            </a:ext>
          </a:extLst>
        </cdr:cNvPr>
        <cdr:cNvSpPr/>
      </cdr:nvSpPr>
      <cdr:spPr>
        <a:xfrm xmlns:a="http://schemas.openxmlformats.org/drawingml/2006/main">
          <a:off x="3227378" y="686029"/>
          <a:ext cx="833016" cy="444012"/>
        </a:xfrm>
        <a:prstGeom xmlns:a="http://schemas.openxmlformats.org/drawingml/2006/main" prst="wedgeRectCallout">
          <a:avLst>
            <a:gd name="adj1" fmla="val 23856"/>
            <a:gd name="adj2" fmla="val 370467"/>
          </a:avLst>
        </a:prstGeom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90" baseline="0"/>
            <a:t>First Gulf War</a:t>
          </a:r>
        </a:p>
      </cdr:txBody>
    </cdr:sp>
  </cdr:relSizeAnchor>
  <cdr:relSizeAnchor xmlns:cdr="http://schemas.openxmlformats.org/drawingml/2006/chartDrawing">
    <cdr:from>
      <cdr:x>0.54078</cdr:x>
      <cdr:y>0.11921</cdr:y>
    </cdr:from>
    <cdr:to>
      <cdr:x>0.64829</cdr:x>
      <cdr:y>0.26673</cdr:y>
    </cdr:to>
    <cdr:sp macro="" textlink="">
      <cdr:nvSpPr>
        <cdr:cNvPr id="4" name="Speech Bubble: Rectangle 3">
          <a:extLst xmlns:a="http://schemas.openxmlformats.org/drawingml/2006/main">
            <a:ext uri="{FF2B5EF4-FFF2-40B4-BE49-F238E27FC236}">
              <a16:creationId xmlns:a16="http://schemas.microsoft.com/office/drawing/2014/main" id="{7B8F7588-F5D1-4CDD-A110-C5C26EAC82FE}"/>
            </a:ext>
          </a:extLst>
        </cdr:cNvPr>
        <cdr:cNvSpPr/>
      </cdr:nvSpPr>
      <cdr:spPr>
        <a:xfrm xmlns:a="http://schemas.openxmlformats.org/drawingml/2006/main">
          <a:off x="5027641" y="723998"/>
          <a:ext cx="999526" cy="895920"/>
        </a:xfrm>
        <a:prstGeom xmlns:a="http://schemas.openxmlformats.org/drawingml/2006/main" prst="wedgeRectCallout">
          <a:avLst>
            <a:gd name="adj1" fmla="val 16904"/>
            <a:gd name="adj2" fmla="val 151891"/>
          </a:avLst>
        </a:prstGeom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 baseline="0"/>
            <a:t>Saudi Arabia livestock import ban after Rift Valley Fever out break</a:t>
          </a:r>
        </a:p>
      </cdr:txBody>
    </cdr:sp>
  </cdr:relSizeAnchor>
  <cdr:relSizeAnchor xmlns:cdr="http://schemas.openxmlformats.org/drawingml/2006/chartDrawing">
    <cdr:from>
      <cdr:x>0.89363</cdr:x>
      <cdr:y>0.11515</cdr:y>
    </cdr:from>
    <cdr:to>
      <cdr:x>0.97554</cdr:x>
      <cdr:y>0.24048</cdr:y>
    </cdr:to>
    <cdr:sp macro="" textlink="">
      <cdr:nvSpPr>
        <cdr:cNvPr id="5" name="Speech Bubble: Rectangle 4">
          <a:extLst xmlns:a="http://schemas.openxmlformats.org/drawingml/2006/main">
            <a:ext uri="{FF2B5EF4-FFF2-40B4-BE49-F238E27FC236}">
              <a16:creationId xmlns:a16="http://schemas.microsoft.com/office/drawing/2014/main" id="{60FCD5F7-55C0-4531-9B30-11394AE7A39F}"/>
            </a:ext>
          </a:extLst>
        </cdr:cNvPr>
        <cdr:cNvSpPr/>
      </cdr:nvSpPr>
      <cdr:spPr>
        <a:xfrm xmlns:a="http://schemas.openxmlformats.org/drawingml/2006/main">
          <a:off x="8308109" y="699332"/>
          <a:ext cx="761522" cy="761155"/>
        </a:xfrm>
        <a:prstGeom xmlns:a="http://schemas.openxmlformats.org/drawingml/2006/main" prst="wedgeRectCallout">
          <a:avLst>
            <a:gd name="adj1" fmla="val -16412"/>
            <a:gd name="adj2" fmla="val 158707"/>
          </a:avLst>
        </a:prstGeom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 baseline="0"/>
            <a:t>COVID Haj ban</a:t>
          </a:r>
        </a:p>
        <a:p xmlns:a="http://schemas.openxmlformats.org/drawingml/2006/main">
          <a:r>
            <a:rPr lang="en-US" sz="1000" baseline="0"/>
            <a:t>Migrant expulsions</a:t>
          </a:r>
        </a:p>
      </cdr:txBody>
    </cdr:sp>
  </cdr:relSizeAnchor>
  <cdr:relSizeAnchor xmlns:cdr="http://schemas.openxmlformats.org/drawingml/2006/chartDrawing">
    <cdr:from>
      <cdr:x>0.32309</cdr:x>
      <cdr:y>0.50948</cdr:y>
    </cdr:from>
    <cdr:to>
      <cdr:x>0.42633</cdr:x>
      <cdr:y>0.6087</cdr:y>
    </cdr:to>
    <cdr:sp macro="" textlink="">
      <cdr:nvSpPr>
        <cdr:cNvPr id="6" name="Speech Bubble: Rectangle 5">
          <a:extLst xmlns:a="http://schemas.openxmlformats.org/drawingml/2006/main">
            <a:ext uri="{FF2B5EF4-FFF2-40B4-BE49-F238E27FC236}">
              <a16:creationId xmlns:a16="http://schemas.microsoft.com/office/drawing/2014/main" id="{2C528AA9-D958-4F8F-944E-07E7CEB5A167}"/>
            </a:ext>
          </a:extLst>
        </cdr:cNvPr>
        <cdr:cNvSpPr/>
      </cdr:nvSpPr>
      <cdr:spPr>
        <a:xfrm xmlns:a="http://schemas.openxmlformats.org/drawingml/2006/main">
          <a:off x="3003756" y="3094157"/>
          <a:ext cx="959828" cy="602583"/>
        </a:xfrm>
        <a:prstGeom xmlns:a="http://schemas.openxmlformats.org/drawingml/2006/main" prst="wedgeRectCallout">
          <a:avLst>
            <a:gd name="adj1" fmla="val 67489"/>
            <a:gd name="adj2" fmla="val 223379"/>
          </a:avLst>
        </a:prstGeom>
      </cdr:spPr>
      <cdr:style>
        <a:lnRef xmlns:a="http://schemas.openxmlformats.org/drawingml/2006/main" idx="2">
          <a:schemeClr val="accent4">
            <a:shade val="50000"/>
          </a:schemeClr>
        </a:lnRef>
        <a:fillRef xmlns:a="http://schemas.openxmlformats.org/drawingml/2006/main" idx="1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 baseline="0"/>
            <a:t>Lower</a:t>
          </a:r>
          <a:r>
            <a:rPr lang="en-US"/>
            <a:t> Juba </a:t>
          </a:r>
          <a:r>
            <a:rPr lang="en-US" sz="1000"/>
            <a:t>&amp;</a:t>
          </a:r>
          <a:r>
            <a:rPr lang="en-US" sz="1000" baseline="0"/>
            <a:t> Shebelle displacements</a:t>
          </a:r>
          <a:endParaRPr lang="en-US" sz="1000"/>
        </a:p>
      </cdr:txBody>
    </cdr:sp>
  </cdr:relSizeAnchor>
  <cdr:relSizeAnchor xmlns:cdr="http://schemas.openxmlformats.org/drawingml/2006/chartDrawing">
    <cdr:from>
      <cdr:x>0.72763</cdr:x>
      <cdr:y>0.76325</cdr:y>
    </cdr:from>
    <cdr:to>
      <cdr:x>0.81524</cdr:x>
      <cdr:y>0.83275</cdr:y>
    </cdr:to>
    <cdr:sp macro="" textlink="">
      <cdr:nvSpPr>
        <cdr:cNvPr id="7" name="Speech Bubble: Rectangle 6">
          <a:extLst xmlns:a="http://schemas.openxmlformats.org/drawingml/2006/main">
            <a:ext uri="{FF2B5EF4-FFF2-40B4-BE49-F238E27FC236}">
              <a16:creationId xmlns:a16="http://schemas.microsoft.com/office/drawing/2014/main" id="{45ED845A-0728-43A4-8795-61B5B9093A45}"/>
            </a:ext>
          </a:extLst>
        </cdr:cNvPr>
        <cdr:cNvSpPr/>
      </cdr:nvSpPr>
      <cdr:spPr>
        <a:xfrm xmlns:a="http://schemas.openxmlformats.org/drawingml/2006/main">
          <a:off x="6764797" y="4635349"/>
          <a:ext cx="814515" cy="422088"/>
        </a:xfrm>
        <a:prstGeom xmlns:a="http://schemas.openxmlformats.org/drawingml/2006/main" prst="wedgeRectCallout">
          <a:avLst>
            <a:gd name="adj1" fmla="val -152115"/>
            <a:gd name="adj2" fmla="val -90664"/>
          </a:avLst>
        </a:prstGeom>
      </cdr:spPr>
      <cdr:style>
        <a:lnRef xmlns:a="http://schemas.openxmlformats.org/drawingml/2006/main" idx="2">
          <a:schemeClr val="accent4">
            <a:shade val="50000"/>
          </a:schemeClr>
        </a:lnRef>
        <a:fillRef xmlns:a="http://schemas.openxmlformats.org/drawingml/2006/main" idx="1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 baseline="0"/>
            <a:t>Darfur "genocide"</a:t>
          </a:r>
        </a:p>
      </cdr:txBody>
    </cdr:sp>
  </cdr:relSizeAnchor>
  <cdr:relSizeAnchor xmlns:cdr="http://schemas.openxmlformats.org/drawingml/2006/chartDrawing">
    <cdr:from>
      <cdr:x>0.85341</cdr:x>
      <cdr:y>0.72691</cdr:y>
    </cdr:from>
    <cdr:to>
      <cdr:x>0.94897</cdr:x>
      <cdr:y>0.83004</cdr:y>
    </cdr:to>
    <cdr:sp macro="" textlink="">
      <cdr:nvSpPr>
        <cdr:cNvPr id="8" name="Speech Bubble: Rectangle 7">
          <a:extLst xmlns:a="http://schemas.openxmlformats.org/drawingml/2006/main">
            <a:ext uri="{FF2B5EF4-FFF2-40B4-BE49-F238E27FC236}">
              <a16:creationId xmlns:a16="http://schemas.microsoft.com/office/drawing/2014/main" id="{E4157A36-0C11-4631-8E58-06FE6EE13713}"/>
            </a:ext>
          </a:extLst>
        </cdr:cNvPr>
        <cdr:cNvSpPr/>
      </cdr:nvSpPr>
      <cdr:spPr>
        <a:xfrm xmlns:a="http://schemas.openxmlformats.org/drawingml/2006/main">
          <a:off x="7934189" y="4414683"/>
          <a:ext cx="888426" cy="626329"/>
        </a:xfrm>
        <a:prstGeom xmlns:a="http://schemas.openxmlformats.org/drawingml/2006/main" prst="wedgeRectCallout">
          <a:avLst>
            <a:gd name="adj1" fmla="val -28066"/>
            <a:gd name="adj2" fmla="val -297333"/>
          </a:avLst>
        </a:prstGeom>
      </cdr:spPr>
      <cdr:style>
        <a:lnRef xmlns:a="http://schemas.openxmlformats.org/drawingml/2006/main" idx="2">
          <a:schemeClr val="accent4">
            <a:shade val="50000"/>
          </a:schemeClr>
        </a:lnRef>
        <a:fillRef xmlns:a="http://schemas.openxmlformats.org/drawingml/2006/main" idx="1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/>
            <a:t>Darfur IDP</a:t>
          </a:r>
          <a:r>
            <a:rPr lang="en-US" sz="1000" baseline="0"/>
            <a:t> camps consolidation</a:t>
          </a:r>
          <a:endParaRPr lang="en-US" sz="1000"/>
        </a:p>
      </cdr:txBody>
    </cdr:sp>
  </cdr:relSizeAnchor>
  <cdr:relSizeAnchor xmlns:cdr="http://schemas.openxmlformats.org/drawingml/2006/chartDrawing">
    <cdr:from>
      <cdr:x>0.7015</cdr:x>
      <cdr:y>0.12048</cdr:y>
    </cdr:from>
    <cdr:to>
      <cdr:x>0.8021</cdr:x>
      <cdr:y>0.21554</cdr:y>
    </cdr:to>
    <cdr:sp macro="" textlink="">
      <cdr:nvSpPr>
        <cdr:cNvPr id="10" name="Speech Bubble: Rectangle 9">
          <a:extLst xmlns:a="http://schemas.openxmlformats.org/drawingml/2006/main">
            <a:ext uri="{FF2B5EF4-FFF2-40B4-BE49-F238E27FC236}">
              <a16:creationId xmlns:a16="http://schemas.microsoft.com/office/drawing/2014/main" id="{2B37558F-A148-4D26-8F8E-E0E93CA39361}"/>
            </a:ext>
          </a:extLst>
        </cdr:cNvPr>
        <cdr:cNvSpPr/>
      </cdr:nvSpPr>
      <cdr:spPr>
        <a:xfrm xmlns:a="http://schemas.openxmlformats.org/drawingml/2006/main">
          <a:off x="6521871" y="731711"/>
          <a:ext cx="935307" cy="577319"/>
        </a:xfrm>
        <a:prstGeom xmlns:a="http://schemas.openxmlformats.org/drawingml/2006/main" prst="wedgeRectCallout">
          <a:avLst>
            <a:gd name="adj1" fmla="val 14292"/>
            <a:gd name="adj2" fmla="val 168717"/>
          </a:avLst>
        </a:prstGeom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 baseline="0"/>
            <a:t>Global financial crash and recession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CC71D-7DD8-E655-09CF-7DBDFC07FD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0.08925</cdr:x>
      <cdr:y>0.11143</cdr:y>
    </cdr:from>
    <cdr:to>
      <cdr:x>0.17286</cdr:x>
      <cdr:y>0.18323</cdr:y>
    </cdr:to>
    <cdr:sp macro="" textlink="">
      <cdr:nvSpPr>
        <cdr:cNvPr id="2" name="Speech Bubble: Rectangle 1">
          <a:extLst xmlns:a="http://schemas.openxmlformats.org/drawingml/2006/main">
            <a:ext uri="{FF2B5EF4-FFF2-40B4-BE49-F238E27FC236}">
              <a16:creationId xmlns:a16="http://schemas.microsoft.com/office/drawing/2014/main" id="{EAFD4B88-8047-4586-9F85-671686A6913D}"/>
            </a:ext>
          </a:extLst>
        </cdr:cNvPr>
        <cdr:cNvSpPr/>
      </cdr:nvSpPr>
      <cdr:spPr>
        <a:xfrm xmlns:a="http://schemas.openxmlformats.org/drawingml/2006/main">
          <a:off x="830270" y="677508"/>
          <a:ext cx="777803" cy="436553"/>
        </a:xfrm>
        <a:prstGeom xmlns:a="http://schemas.openxmlformats.org/drawingml/2006/main" prst="wedgeRectCallout">
          <a:avLst>
            <a:gd name="adj1" fmla="val -20431"/>
            <a:gd name="adj2" fmla="val 830851"/>
          </a:avLst>
        </a:prstGeom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 baseline="0"/>
            <a:t>1973 "oil shock"</a:t>
          </a:r>
        </a:p>
      </cdr:txBody>
    </cdr:sp>
  </cdr:relSizeAnchor>
  <cdr:relSizeAnchor xmlns:cdr="http://schemas.openxmlformats.org/drawingml/2006/chartDrawing">
    <cdr:from>
      <cdr:x>0.34714</cdr:x>
      <cdr:y>0.11296</cdr:y>
    </cdr:from>
    <cdr:to>
      <cdr:x>0.43674</cdr:x>
      <cdr:y>0.18607</cdr:y>
    </cdr:to>
    <cdr:sp macro="" textlink="">
      <cdr:nvSpPr>
        <cdr:cNvPr id="3" name="Speech Bubble: Rectangle 2">
          <a:extLst xmlns:a="http://schemas.openxmlformats.org/drawingml/2006/main">
            <a:ext uri="{FF2B5EF4-FFF2-40B4-BE49-F238E27FC236}">
              <a16:creationId xmlns:a16="http://schemas.microsoft.com/office/drawing/2014/main" id="{28E0DEB6-8041-4C44-A4FD-D28DEA5374E7}"/>
            </a:ext>
          </a:extLst>
        </cdr:cNvPr>
        <cdr:cNvSpPr/>
      </cdr:nvSpPr>
      <cdr:spPr>
        <a:xfrm xmlns:a="http://schemas.openxmlformats.org/drawingml/2006/main">
          <a:off x="3229385" y="686839"/>
          <a:ext cx="833526" cy="444518"/>
        </a:xfrm>
        <a:prstGeom xmlns:a="http://schemas.openxmlformats.org/drawingml/2006/main" prst="wedgeRectCallout">
          <a:avLst>
            <a:gd name="adj1" fmla="val 6265"/>
            <a:gd name="adj2" fmla="val 368633"/>
          </a:avLst>
        </a:prstGeom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90" baseline="0"/>
            <a:t>First Gulf War</a:t>
          </a:r>
        </a:p>
      </cdr:txBody>
    </cdr:sp>
  </cdr:relSizeAnchor>
  <cdr:relSizeAnchor xmlns:cdr="http://schemas.openxmlformats.org/drawingml/2006/chartDrawing">
    <cdr:from>
      <cdr:x>0.51013</cdr:x>
      <cdr:y>0.11385</cdr:y>
    </cdr:from>
    <cdr:to>
      <cdr:x>0.61764</cdr:x>
      <cdr:y>0.26137</cdr:y>
    </cdr:to>
    <cdr:sp macro="" textlink="">
      <cdr:nvSpPr>
        <cdr:cNvPr id="4" name="Speech Bubble: Rectangle 3">
          <a:extLst xmlns:a="http://schemas.openxmlformats.org/drawingml/2006/main">
            <a:ext uri="{FF2B5EF4-FFF2-40B4-BE49-F238E27FC236}">
              <a16:creationId xmlns:a16="http://schemas.microsoft.com/office/drawing/2014/main" id="{7B8F7588-F5D1-4CDD-A110-C5C26EAC82FE}"/>
            </a:ext>
          </a:extLst>
        </cdr:cNvPr>
        <cdr:cNvSpPr/>
      </cdr:nvSpPr>
      <cdr:spPr>
        <a:xfrm xmlns:a="http://schemas.openxmlformats.org/drawingml/2006/main">
          <a:off x="4745604" y="692228"/>
          <a:ext cx="1000138" cy="896940"/>
        </a:xfrm>
        <a:prstGeom xmlns:a="http://schemas.openxmlformats.org/drawingml/2006/main" prst="wedgeRectCallout">
          <a:avLst>
            <a:gd name="adj1" fmla="val 16904"/>
            <a:gd name="adj2" fmla="val 151891"/>
          </a:avLst>
        </a:prstGeom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 baseline="0"/>
            <a:t>Saudi Arabia livestock import ban after Rift Valley Fever out break</a:t>
          </a:r>
        </a:p>
      </cdr:txBody>
    </cdr:sp>
  </cdr:relSizeAnchor>
  <cdr:relSizeAnchor xmlns:cdr="http://schemas.openxmlformats.org/drawingml/2006/chartDrawing">
    <cdr:from>
      <cdr:x>0.84897</cdr:x>
      <cdr:y>0.11381</cdr:y>
    </cdr:from>
    <cdr:to>
      <cdr:x>0.93088</cdr:x>
      <cdr:y>0.23914</cdr:y>
    </cdr:to>
    <cdr:sp macro="" textlink="">
      <cdr:nvSpPr>
        <cdr:cNvPr id="5" name="Speech Bubble: Rectangle 4">
          <a:extLst xmlns:a="http://schemas.openxmlformats.org/drawingml/2006/main">
            <a:ext uri="{FF2B5EF4-FFF2-40B4-BE49-F238E27FC236}">
              <a16:creationId xmlns:a16="http://schemas.microsoft.com/office/drawing/2014/main" id="{60FCD5F7-55C0-4531-9B30-11394AE7A39F}"/>
            </a:ext>
          </a:extLst>
        </cdr:cNvPr>
        <cdr:cNvSpPr/>
      </cdr:nvSpPr>
      <cdr:spPr>
        <a:xfrm xmlns:a="http://schemas.openxmlformats.org/drawingml/2006/main">
          <a:off x="7897801" y="691991"/>
          <a:ext cx="761989" cy="762022"/>
        </a:xfrm>
        <a:prstGeom xmlns:a="http://schemas.openxmlformats.org/drawingml/2006/main" prst="wedgeRectCallout">
          <a:avLst>
            <a:gd name="adj1" fmla="val 21005"/>
            <a:gd name="adj2" fmla="val 176890"/>
          </a:avLst>
        </a:prstGeom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 baseline="0"/>
            <a:t>COVID Haj ban</a:t>
          </a:r>
        </a:p>
        <a:p xmlns:a="http://schemas.openxmlformats.org/drawingml/2006/main">
          <a:r>
            <a:rPr lang="en-US" sz="1000" baseline="0"/>
            <a:t>Migrant expulsions</a:t>
          </a:r>
        </a:p>
      </cdr:txBody>
    </cdr:sp>
  </cdr:relSizeAnchor>
  <cdr:relSizeAnchor xmlns:cdr="http://schemas.openxmlformats.org/drawingml/2006/chartDrawing">
    <cdr:from>
      <cdr:x>0.32046</cdr:x>
      <cdr:y>0.46256</cdr:y>
    </cdr:from>
    <cdr:to>
      <cdr:x>0.4237</cdr:x>
      <cdr:y>0.56178</cdr:y>
    </cdr:to>
    <cdr:sp macro="" textlink="">
      <cdr:nvSpPr>
        <cdr:cNvPr id="6" name="Speech Bubble: Rectangle 5">
          <a:extLst xmlns:a="http://schemas.openxmlformats.org/drawingml/2006/main">
            <a:ext uri="{FF2B5EF4-FFF2-40B4-BE49-F238E27FC236}">
              <a16:creationId xmlns:a16="http://schemas.microsoft.com/office/drawing/2014/main" id="{2C528AA9-D958-4F8F-944E-07E7CEB5A167}"/>
            </a:ext>
          </a:extLst>
        </cdr:cNvPr>
        <cdr:cNvSpPr/>
      </cdr:nvSpPr>
      <cdr:spPr>
        <a:xfrm xmlns:a="http://schemas.openxmlformats.org/drawingml/2006/main">
          <a:off x="2979376" y="2809225"/>
          <a:ext cx="959827" cy="602583"/>
        </a:xfrm>
        <a:prstGeom xmlns:a="http://schemas.openxmlformats.org/drawingml/2006/main" prst="wedgeRectCallout">
          <a:avLst>
            <a:gd name="adj1" fmla="val 67489"/>
            <a:gd name="adj2" fmla="val 223379"/>
          </a:avLst>
        </a:prstGeom>
      </cdr:spPr>
      <cdr:style>
        <a:lnRef xmlns:a="http://schemas.openxmlformats.org/drawingml/2006/main" idx="2">
          <a:schemeClr val="accent4">
            <a:shade val="50000"/>
          </a:schemeClr>
        </a:lnRef>
        <a:fillRef xmlns:a="http://schemas.openxmlformats.org/drawingml/2006/main" idx="1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 baseline="0"/>
            <a:t>Lower</a:t>
          </a:r>
          <a:r>
            <a:rPr lang="en-US"/>
            <a:t> Juba </a:t>
          </a:r>
          <a:r>
            <a:rPr lang="en-US" sz="1000"/>
            <a:t>&amp;</a:t>
          </a:r>
          <a:r>
            <a:rPr lang="en-US" sz="1000" baseline="0"/>
            <a:t> Shebelle displacements</a:t>
          </a:r>
          <a:endParaRPr lang="en-US" sz="1000"/>
        </a:p>
      </cdr:txBody>
    </cdr:sp>
  </cdr:relSizeAnchor>
  <cdr:relSizeAnchor xmlns:cdr="http://schemas.openxmlformats.org/drawingml/2006/chartDrawing">
    <cdr:from>
      <cdr:x>0.72325</cdr:x>
      <cdr:y>0.71901</cdr:y>
    </cdr:from>
    <cdr:to>
      <cdr:x>0.81086</cdr:x>
      <cdr:y>0.78851</cdr:y>
    </cdr:to>
    <cdr:sp macro="" textlink="">
      <cdr:nvSpPr>
        <cdr:cNvPr id="7" name="Speech Bubble: Rectangle 6">
          <a:extLst xmlns:a="http://schemas.openxmlformats.org/drawingml/2006/main">
            <a:ext uri="{FF2B5EF4-FFF2-40B4-BE49-F238E27FC236}">
              <a16:creationId xmlns:a16="http://schemas.microsoft.com/office/drawing/2014/main" id="{45ED845A-0728-43A4-8795-61B5B9093A45}"/>
            </a:ext>
          </a:extLst>
        </cdr:cNvPr>
        <cdr:cNvSpPr/>
      </cdr:nvSpPr>
      <cdr:spPr>
        <a:xfrm xmlns:a="http://schemas.openxmlformats.org/drawingml/2006/main">
          <a:off x="6724092" y="4366695"/>
          <a:ext cx="814498" cy="422088"/>
        </a:xfrm>
        <a:prstGeom xmlns:a="http://schemas.openxmlformats.org/drawingml/2006/main" prst="wedgeRectCallout">
          <a:avLst>
            <a:gd name="adj1" fmla="val -158112"/>
            <a:gd name="adj2" fmla="val -25086"/>
          </a:avLst>
        </a:prstGeom>
      </cdr:spPr>
      <cdr:style>
        <a:lnRef xmlns:a="http://schemas.openxmlformats.org/drawingml/2006/main" idx="2">
          <a:schemeClr val="accent4">
            <a:shade val="50000"/>
          </a:schemeClr>
        </a:lnRef>
        <a:fillRef xmlns:a="http://schemas.openxmlformats.org/drawingml/2006/main" idx="1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 baseline="0"/>
            <a:t>Darfur "genocide"</a:t>
          </a:r>
        </a:p>
      </cdr:txBody>
    </cdr:sp>
  </cdr:relSizeAnchor>
  <cdr:relSizeAnchor xmlns:cdr="http://schemas.openxmlformats.org/drawingml/2006/chartDrawing">
    <cdr:from>
      <cdr:x>0.7746</cdr:x>
      <cdr:y>0.58348</cdr:y>
    </cdr:from>
    <cdr:to>
      <cdr:x>0.87016</cdr:x>
      <cdr:y>0.68661</cdr:y>
    </cdr:to>
    <cdr:sp macro="" textlink="">
      <cdr:nvSpPr>
        <cdr:cNvPr id="8" name="Speech Bubble: Rectangle 7">
          <a:extLst xmlns:a="http://schemas.openxmlformats.org/drawingml/2006/main">
            <a:ext uri="{FF2B5EF4-FFF2-40B4-BE49-F238E27FC236}">
              <a16:creationId xmlns:a16="http://schemas.microsoft.com/office/drawing/2014/main" id="{E4157A36-0C11-4631-8E58-06FE6EE13713}"/>
            </a:ext>
          </a:extLst>
        </cdr:cNvPr>
        <cdr:cNvSpPr/>
      </cdr:nvSpPr>
      <cdr:spPr>
        <a:xfrm xmlns:a="http://schemas.openxmlformats.org/drawingml/2006/main">
          <a:off x="7205904" y="3547626"/>
          <a:ext cx="888971" cy="627044"/>
        </a:xfrm>
        <a:prstGeom xmlns:a="http://schemas.openxmlformats.org/drawingml/2006/main" prst="wedgeRectCallout">
          <a:avLst>
            <a:gd name="adj1" fmla="val -2409"/>
            <a:gd name="adj2" fmla="val -255739"/>
          </a:avLst>
        </a:prstGeom>
      </cdr:spPr>
      <cdr:style>
        <a:lnRef xmlns:a="http://schemas.openxmlformats.org/drawingml/2006/main" idx="2">
          <a:schemeClr val="accent4">
            <a:shade val="50000"/>
          </a:schemeClr>
        </a:lnRef>
        <a:fillRef xmlns:a="http://schemas.openxmlformats.org/drawingml/2006/main" idx="1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/>
            <a:t>Darfur IDP</a:t>
          </a:r>
          <a:r>
            <a:rPr lang="en-US" sz="1000" baseline="0"/>
            <a:t> camps consolidation</a:t>
          </a:r>
          <a:endParaRPr lang="en-US" sz="1000"/>
        </a:p>
      </cdr:txBody>
    </cdr:sp>
  </cdr:relSizeAnchor>
  <cdr:relSizeAnchor xmlns:cdr="http://schemas.openxmlformats.org/drawingml/2006/chartDrawing">
    <cdr:from>
      <cdr:x>0.66297</cdr:x>
      <cdr:y>0.11512</cdr:y>
    </cdr:from>
    <cdr:to>
      <cdr:x>0.73976</cdr:x>
      <cdr:y>0.21018</cdr:y>
    </cdr:to>
    <cdr:sp macro="" textlink="">
      <cdr:nvSpPr>
        <cdr:cNvPr id="10" name="Speech Bubble: Rectangle 9">
          <a:extLst xmlns:a="http://schemas.openxmlformats.org/drawingml/2006/main">
            <a:ext uri="{FF2B5EF4-FFF2-40B4-BE49-F238E27FC236}">
              <a16:creationId xmlns:a16="http://schemas.microsoft.com/office/drawing/2014/main" id="{2B37558F-A148-4D26-8F8E-E0E93CA39361}"/>
            </a:ext>
          </a:extLst>
        </cdr:cNvPr>
        <cdr:cNvSpPr/>
      </cdr:nvSpPr>
      <cdr:spPr>
        <a:xfrm xmlns:a="http://schemas.openxmlformats.org/drawingml/2006/main">
          <a:off x="6167427" y="699929"/>
          <a:ext cx="714358" cy="578010"/>
        </a:xfrm>
        <a:prstGeom xmlns:a="http://schemas.openxmlformats.org/drawingml/2006/main" prst="wedgeRectCallout">
          <a:avLst>
            <a:gd name="adj1" fmla="val 19636"/>
            <a:gd name="adj2" fmla="val 154616"/>
          </a:avLst>
        </a:prstGeom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 baseline="0"/>
            <a:t>Global financial crash</a:t>
          </a:r>
        </a:p>
      </cdr:txBody>
    </cdr:sp>
  </cdr:relSizeAnchor>
  <cdr:relSizeAnchor xmlns:cdr="http://schemas.openxmlformats.org/drawingml/2006/chartDrawing">
    <cdr:from>
      <cdr:x>0.74548</cdr:x>
      <cdr:y>0.11326</cdr:y>
    </cdr:from>
    <cdr:to>
      <cdr:x>0.82227</cdr:x>
      <cdr:y>0.18845</cdr:y>
    </cdr:to>
    <cdr:sp macro="" textlink="">
      <cdr:nvSpPr>
        <cdr:cNvPr id="11" name="Speech Bubble: Rectangle 10">
          <a:extLst xmlns:a="http://schemas.openxmlformats.org/drawingml/2006/main">
            <a:ext uri="{FF2B5EF4-FFF2-40B4-BE49-F238E27FC236}">
              <a16:creationId xmlns:a16="http://schemas.microsoft.com/office/drawing/2014/main" id="{0CCA80EB-FE06-44E7-AA54-2E23F94C9AED}"/>
            </a:ext>
          </a:extLst>
        </cdr:cNvPr>
        <cdr:cNvSpPr/>
      </cdr:nvSpPr>
      <cdr:spPr>
        <a:xfrm xmlns:a="http://schemas.openxmlformats.org/drawingml/2006/main">
          <a:off x="6934971" y="688613"/>
          <a:ext cx="714358" cy="457164"/>
        </a:xfrm>
        <a:prstGeom xmlns:a="http://schemas.openxmlformats.org/drawingml/2006/main" prst="wedgeRectCallout">
          <a:avLst>
            <a:gd name="adj1" fmla="val -3647"/>
            <a:gd name="adj2" fmla="val 189619"/>
          </a:avLst>
        </a:prstGeom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aseline="0"/>
            <a:t>Global recession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D18E8E-5D82-436D-A6F5-FC0B895459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A1EC0D-8A61-4DD6-AC95-8E7DAAF09C6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0.14898</cdr:x>
      <cdr:y>0.08532</cdr:y>
    </cdr:from>
    <cdr:to>
      <cdr:x>0.23259</cdr:x>
      <cdr:y>0.15712</cdr:y>
    </cdr:to>
    <cdr:sp macro="" textlink="">
      <cdr:nvSpPr>
        <cdr:cNvPr id="2" name="Speech Bubble: Rectangle 1">
          <a:extLst xmlns:a="http://schemas.openxmlformats.org/drawingml/2006/main">
            <a:ext uri="{FF2B5EF4-FFF2-40B4-BE49-F238E27FC236}">
              <a16:creationId xmlns:a16="http://schemas.microsoft.com/office/drawing/2014/main" id="{EAFD4B88-8047-4586-9F85-671686A6913D}"/>
            </a:ext>
          </a:extLst>
        </cdr:cNvPr>
        <cdr:cNvSpPr/>
      </cdr:nvSpPr>
      <cdr:spPr>
        <a:xfrm xmlns:a="http://schemas.openxmlformats.org/drawingml/2006/main">
          <a:off x="1385894" y="518758"/>
          <a:ext cx="777803" cy="436553"/>
        </a:xfrm>
        <a:prstGeom xmlns:a="http://schemas.openxmlformats.org/drawingml/2006/main" prst="wedgeRectCallout">
          <a:avLst>
            <a:gd name="adj1" fmla="val -17370"/>
            <a:gd name="adj2" fmla="val 841760"/>
          </a:avLst>
        </a:prstGeom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 baseline="0"/>
            <a:t>1973 "oil shock"</a:t>
          </a:r>
        </a:p>
      </cdr:txBody>
    </cdr:sp>
  </cdr:relSizeAnchor>
  <cdr:relSizeAnchor xmlns:cdr="http://schemas.openxmlformats.org/drawingml/2006/chartDrawing">
    <cdr:from>
      <cdr:x>0.35707</cdr:x>
      <cdr:y>0.08847</cdr:y>
    </cdr:from>
    <cdr:to>
      <cdr:x>0.44667</cdr:x>
      <cdr:y>0.16158</cdr:y>
    </cdr:to>
    <cdr:sp macro="" textlink="">
      <cdr:nvSpPr>
        <cdr:cNvPr id="3" name="Speech Bubble: Rectangle 2">
          <a:extLst xmlns:a="http://schemas.openxmlformats.org/drawingml/2006/main">
            <a:ext uri="{FF2B5EF4-FFF2-40B4-BE49-F238E27FC236}">
              <a16:creationId xmlns:a16="http://schemas.microsoft.com/office/drawing/2014/main" id="{28E0DEB6-8041-4C44-A4FD-D28DEA5374E7}"/>
            </a:ext>
          </a:extLst>
        </cdr:cNvPr>
        <cdr:cNvSpPr/>
      </cdr:nvSpPr>
      <cdr:spPr>
        <a:xfrm xmlns:a="http://schemas.openxmlformats.org/drawingml/2006/main">
          <a:off x="3319706" y="537323"/>
          <a:ext cx="833016" cy="444012"/>
        </a:xfrm>
        <a:prstGeom xmlns:a="http://schemas.openxmlformats.org/drawingml/2006/main" prst="wedgeRectCallout">
          <a:avLst>
            <a:gd name="adj1" fmla="val 30973"/>
            <a:gd name="adj2" fmla="val 421758"/>
          </a:avLst>
        </a:prstGeom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90" baseline="0"/>
            <a:t>First Gulf War</a:t>
          </a:r>
        </a:p>
      </cdr:txBody>
    </cdr:sp>
  </cdr:relSizeAnchor>
  <cdr:relSizeAnchor xmlns:cdr="http://schemas.openxmlformats.org/drawingml/2006/chartDrawing">
    <cdr:from>
      <cdr:x>0.52463</cdr:x>
      <cdr:y>0.0786</cdr:y>
    </cdr:from>
    <cdr:to>
      <cdr:x>0.63214</cdr:x>
      <cdr:y>0.22612</cdr:y>
    </cdr:to>
    <cdr:sp macro="" textlink="">
      <cdr:nvSpPr>
        <cdr:cNvPr id="4" name="Speech Bubble: Rectangle 3">
          <a:extLst xmlns:a="http://schemas.openxmlformats.org/drawingml/2006/main">
            <a:ext uri="{FF2B5EF4-FFF2-40B4-BE49-F238E27FC236}">
              <a16:creationId xmlns:a16="http://schemas.microsoft.com/office/drawing/2014/main" id="{7B8F7588-F5D1-4CDD-A110-C5C26EAC82FE}"/>
            </a:ext>
          </a:extLst>
        </cdr:cNvPr>
        <cdr:cNvSpPr/>
      </cdr:nvSpPr>
      <cdr:spPr>
        <a:xfrm xmlns:a="http://schemas.openxmlformats.org/drawingml/2006/main">
          <a:off x="4880542" y="477915"/>
          <a:ext cx="1000138" cy="896940"/>
        </a:xfrm>
        <a:prstGeom xmlns:a="http://schemas.openxmlformats.org/drawingml/2006/main" prst="wedgeRectCallout">
          <a:avLst>
            <a:gd name="adj1" fmla="val 11349"/>
            <a:gd name="adj2" fmla="val 384634"/>
          </a:avLst>
        </a:prstGeom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 baseline="0"/>
            <a:t>Saudi Arabia livestock import ban after Rift Valley Fever out break</a:t>
          </a:r>
        </a:p>
      </cdr:txBody>
    </cdr:sp>
  </cdr:relSizeAnchor>
  <cdr:relSizeAnchor xmlns:cdr="http://schemas.openxmlformats.org/drawingml/2006/chartDrawing">
    <cdr:from>
      <cdr:x>0.81655</cdr:x>
      <cdr:y>0.08117</cdr:y>
    </cdr:from>
    <cdr:to>
      <cdr:x>0.89846</cdr:x>
      <cdr:y>0.2065</cdr:y>
    </cdr:to>
    <cdr:sp macro="" textlink="">
      <cdr:nvSpPr>
        <cdr:cNvPr id="5" name="Speech Bubble: Rectangle 4">
          <a:extLst xmlns:a="http://schemas.openxmlformats.org/drawingml/2006/main">
            <a:ext uri="{FF2B5EF4-FFF2-40B4-BE49-F238E27FC236}">
              <a16:creationId xmlns:a16="http://schemas.microsoft.com/office/drawing/2014/main" id="{60FCD5F7-55C0-4531-9B30-11394AE7A39F}"/>
            </a:ext>
          </a:extLst>
        </cdr:cNvPr>
        <cdr:cNvSpPr/>
      </cdr:nvSpPr>
      <cdr:spPr>
        <a:xfrm xmlns:a="http://schemas.openxmlformats.org/drawingml/2006/main">
          <a:off x="7591507" y="492962"/>
          <a:ext cx="761521" cy="761155"/>
        </a:xfrm>
        <a:prstGeom xmlns:a="http://schemas.openxmlformats.org/drawingml/2006/main" prst="wedgeRectCallout">
          <a:avLst>
            <a:gd name="adj1" fmla="val -27020"/>
            <a:gd name="adj2" fmla="val 198114"/>
          </a:avLst>
        </a:prstGeom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 baseline="0"/>
            <a:t>COVID Haj ban</a:t>
          </a:r>
        </a:p>
        <a:p xmlns:a="http://schemas.openxmlformats.org/drawingml/2006/main">
          <a:r>
            <a:rPr lang="en-US" sz="1000" baseline="0"/>
            <a:t>Migrant expulsions</a:t>
          </a:r>
        </a:p>
      </cdr:txBody>
    </cdr:sp>
  </cdr:relSizeAnchor>
  <cdr:relSizeAnchor xmlns:cdr="http://schemas.openxmlformats.org/drawingml/2006/chartDrawing">
    <cdr:from>
      <cdr:x>0.45905</cdr:x>
      <cdr:y>0.72362</cdr:y>
    </cdr:from>
    <cdr:to>
      <cdr:x>0.56229</cdr:x>
      <cdr:y>0.82284</cdr:y>
    </cdr:to>
    <cdr:sp macro="" textlink="">
      <cdr:nvSpPr>
        <cdr:cNvPr id="6" name="Speech Bubble: Rectangle 5">
          <a:extLst xmlns:a="http://schemas.openxmlformats.org/drawingml/2006/main">
            <a:ext uri="{FF2B5EF4-FFF2-40B4-BE49-F238E27FC236}">
              <a16:creationId xmlns:a16="http://schemas.microsoft.com/office/drawing/2014/main" id="{2C528AA9-D958-4F8F-944E-07E7CEB5A167}"/>
            </a:ext>
          </a:extLst>
        </cdr:cNvPr>
        <cdr:cNvSpPr/>
      </cdr:nvSpPr>
      <cdr:spPr>
        <a:xfrm xmlns:a="http://schemas.openxmlformats.org/drawingml/2006/main">
          <a:off x="4270415" y="4399725"/>
          <a:ext cx="960416" cy="603270"/>
        </a:xfrm>
        <a:prstGeom xmlns:a="http://schemas.openxmlformats.org/drawingml/2006/main" prst="wedgeRectCallout">
          <a:avLst>
            <a:gd name="adj1" fmla="val -1710"/>
            <a:gd name="adj2" fmla="val -146743"/>
          </a:avLst>
        </a:prstGeom>
      </cdr:spPr>
      <cdr:style>
        <a:lnRef xmlns:a="http://schemas.openxmlformats.org/drawingml/2006/main" idx="2">
          <a:schemeClr val="accent4">
            <a:shade val="50000"/>
          </a:schemeClr>
        </a:lnRef>
        <a:fillRef xmlns:a="http://schemas.openxmlformats.org/drawingml/2006/main" idx="1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 baseline="0"/>
            <a:t>Lower</a:t>
          </a:r>
          <a:r>
            <a:rPr lang="en-US"/>
            <a:t> Juba </a:t>
          </a:r>
          <a:r>
            <a:rPr lang="en-US" sz="1000"/>
            <a:t>&amp;</a:t>
          </a:r>
          <a:r>
            <a:rPr lang="en-US" sz="1000" baseline="0"/>
            <a:t> Shebelle displacements</a:t>
          </a:r>
          <a:endParaRPr lang="en-US" sz="1000"/>
        </a:p>
      </cdr:txBody>
    </cdr:sp>
  </cdr:relSizeAnchor>
  <cdr:relSizeAnchor xmlns:cdr="http://schemas.openxmlformats.org/drawingml/2006/chartDrawing">
    <cdr:from>
      <cdr:x>0.6166</cdr:x>
      <cdr:y>0.7164</cdr:y>
    </cdr:from>
    <cdr:to>
      <cdr:x>0.71472</cdr:x>
      <cdr:y>0.82215</cdr:y>
    </cdr:to>
    <cdr:sp macro="" textlink="">
      <cdr:nvSpPr>
        <cdr:cNvPr id="7" name="Speech Bubble: Rectangle 6">
          <a:extLst xmlns:a="http://schemas.openxmlformats.org/drawingml/2006/main">
            <a:ext uri="{FF2B5EF4-FFF2-40B4-BE49-F238E27FC236}">
              <a16:creationId xmlns:a16="http://schemas.microsoft.com/office/drawing/2014/main" id="{45ED845A-0728-43A4-8795-61B5B9093A45}"/>
            </a:ext>
          </a:extLst>
        </cdr:cNvPr>
        <cdr:cNvSpPr/>
      </cdr:nvSpPr>
      <cdr:spPr>
        <a:xfrm xmlns:a="http://schemas.openxmlformats.org/drawingml/2006/main">
          <a:off x="5736070" y="4355820"/>
          <a:ext cx="912786" cy="642973"/>
        </a:xfrm>
        <a:prstGeom xmlns:a="http://schemas.openxmlformats.org/drawingml/2006/main" prst="wedgeRectCallout">
          <a:avLst>
            <a:gd name="adj1" fmla="val -17698"/>
            <a:gd name="adj2" fmla="val -124644"/>
          </a:avLst>
        </a:prstGeom>
      </cdr:spPr>
      <cdr:style>
        <a:lnRef xmlns:a="http://schemas.openxmlformats.org/drawingml/2006/main" idx="2">
          <a:schemeClr val="accent4">
            <a:shade val="50000"/>
          </a:schemeClr>
        </a:lnRef>
        <a:fillRef xmlns:a="http://schemas.openxmlformats.org/drawingml/2006/main" idx="1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 baseline="0"/>
            <a:t>Darfur "genocide"</a:t>
          </a:r>
        </a:p>
      </cdr:txBody>
    </cdr:sp>
  </cdr:relSizeAnchor>
  <cdr:relSizeAnchor xmlns:cdr="http://schemas.openxmlformats.org/drawingml/2006/chartDrawing">
    <cdr:from>
      <cdr:x>0.73108</cdr:x>
      <cdr:y>0.71925</cdr:y>
    </cdr:from>
    <cdr:to>
      <cdr:x>0.82664</cdr:x>
      <cdr:y>0.82238</cdr:y>
    </cdr:to>
    <cdr:sp macro="" textlink="">
      <cdr:nvSpPr>
        <cdr:cNvPr id="8" name="Speech Bubble: Rectangle 7">
          <a:extLst xmlns:a="http://schemas.openxmlformats.org/drawingml/2006/main">
            <a:ext uri="{FF2B5EF4-FFF2-40B4-BE49-F238E27FC236}">
              <a16:creationId xmlns:a16="http://schemas.microsoft.com/office/drawing/2014/main" id="{E4157A36-0C11-4631-8E58-06FE6EE13713}"/>
            </a:ext>
          </a:extLst>
        </cdr:cNvPr>
        <cdr:cNvSpPr/>
      </cdr:nvSpPr>
      <cdr:spPr>
        <a:xfrm xmlns:a="http://schemas.openxmlformats.org/drawingml/2006/main">
          <a:off x="6801092" y="4373126"/>
          <a:ext cx="888971" cy="627044"/>
        </a:xfrm>
        <a:prstGeom xmlns:a="http://schemas.openxmlformats.org/drawingml/2006/main" prst="wedgeRectCallout">
          <a:avLst>
            <a:gd name="adj1" fmla="val -3302"/>
            <a:gd name="adj2" fmla="val -308905"/>
          </a:avLst>
        </a:prstGeom>
      </cdr:spPr>
      <cdr:style>
        <a:lnRef xmlns:a="http://schemas.openxmlformats.org/drawingml/2006/main" idx="2">
          <a:schemeClr val="accent4">
            <a:shade val="50000"/>
          </a:schemeClr>
        </a:lnRef>
        <a:fillRef xmlns:a="http://schemas.openxmlformats.org/drawingml/2006/main" idx="1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/>
            <a:t>Darfur IDP</a:t>
          </a:r>
          <a:r>
            <a:rPr lang="en-US" sz="1000" baseline="0"/>
            <a:t> camps consolidation</a:t>
          </a:r>
          <a:endParaRPr lang="en-US" sz="1000"/>
        </a:p>
      </cdr:txBody>
    </cdr:sp>
  </cdr:relSizeAnchor>
  <cdr:relSizeAnchor xmlns:cdr="http://schemas.openxmlformats.org/drawingml/2006/chartDrawing">
    <cdr:from>
      <cdr:x>0.63993</cdr:x>
      <cdr:y>0.07987</cdr:y>
    </cdr:from>
    <cdr:to>
      <cdr:x>0.71672</cdr:x>
      <cdr:y>0.18822</cdr:y>
    </cdr:to>
    <cdr:sp macro="" textlink="">
      <cdr:nvSpPr>
        <cdr:cNvPr id="10" name="Speech Bubble: Rectangle 9">
          <a:extLst xmlns:a="http://schemas.openxmlformats.org/drawingml/2006/main">
            <a:ext uri="{FF2B5EF4-FFF2-40B4-BE49-F238E27FC236}">
              <a16:creationId xmlns:a16="http://schemas.microsoft.com/office/drawing/2014/main" id="{2B37558F-A148-4D26-8F8E-E0E93CA39361}"/>
            </a:ext>
          </a:extLst>
        </cdr:cNvPr>
        <cdr:cNvSpPr/>
      </cdr:nvSpPr>
      <cdr:spPr>
        <a:xfrm xmlns:a="http://schemas.openxmlformats.org/drawingml/2006/main">
          <a:off x="5949462" y="485067"/>
          <a:ext cx="713920" cy="658032"/>
        </a:xfrm>
        <a:prstGeom xmlns:a="http://schemas.openxmlformats.org/drawingml/2006/main" prst="wedgeRectCallout">
          <a:avLst>
            <a:gd name="adj1" fmla="val -5714"/>
            <a:gd name="adj2" fmla="val 148592"/>
          </a:avLst>
        </a:prstGeom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 baseline="0"/>
            <a:t>Global financial crash</a:t>
          </a:r>
        </a:p>
      </cdr:txBody>
    </cdr:sp>
  </cdr:relSizeAnchor>
  <cdr:relSizeAnchor xmlns:cdr="http://schemas.openxmlformats.org/drawingml/2006/chartDrawing">
    <cdr:from>
      <cdr:x>0.7267</cdr:x>
      <cdr:y>0.07931</cdr:y>
    </cdr:from>
    <cdr:to>
      <cdr:x>0.80349</cdr:x>
      <cdr:y>0.1545</cdr:y>
    </cdr:to>
    <cdr:sp macro="" textlink="">
      <cdr:nvSpPr>
        <cdr:cNvPr id="11" name="Speech Bubble: Rectangle 10">
          <a:extLst xmlns:a="http://schemas.openxmlformats.org/drawingml/2006/main">
            <a:ext uri="{FF2B5EF4-FFF2-40B4-BE49-F238E27FC236}">
              <a16:creationId xmlns:a16="http://schemas.microsoft.com/office/drawing/2014/main" id="{0CCA80EB-FE06-44E7-AA54-2E23F94C9AED}"/>
            </a:ext>
          </a:extLst>
        </cdr:cNvPr>
        <cdr:cNvSpPr/>
      </cdr:nvSpPr>
      <cdr:spPr>
        <a:xfrm xmlns:a="http://schemas.openxmlformats.org/drawingml/2006/main">
          <a:off x="6756167" y="481666"/>
          <a:ext cx="713921" cy="456644"/>
        </a:xfrm>
        <a:prstGeom xmlns:a="http://schemas.openxmlformats.org/drawingml/2006/main" prst="wedgeRectCallout">
          <a:avLst>
            <a:gd name="adj1" fmla="val -32184"/>
            <a:gd name="adj2" fmla="val 238885"/>
          </a:avLst>
        </a:prstGeom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aseline="0"/>
            <a:t>Global recession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6218" cy="606184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A5084D-E4AC-4032-87E8-9AFA1AF62D1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47F35-6899-444A-B7C6-6083CC91B16F}">
  <dimension ref="A1:A37"/>
  <sheetViews>
    <sheetView tabSelected="1" workbookViewId="0">
      <selection activeCell="D27" sqref="D27"/>
    </sheetView>
  </sheetViews>
  <sheetFormatPr baseColWidth="10" defaultColWidth="8.7109375" defaultRowHeight="16"/>
  <sheetData>
    <row r="1" spans="1:1" ht="26">
      <c r="A1" s="21" t="s">
        <v>88</v>
      </c>
    </row>
    <row r="2" spans="1:1" ht="21">
      <c r="A2" s="22"/>
    </row>
    <row r="3" spans="1:1" ht="17">
      <c r="A3" s="23" t="s">
        <v>89</v>
      </c>
    </row>
    <row r="4" spans="1:1" ht="17">
      <c r="A4" s="23" t="s">
        <v>90</v>
      </c>
    </row>
    <row r="5" spans="1:1" ht="17">
      <c r="A5" s="24"/>
    </row>
    <row r="6" spans="1:1">
      <c r="A6" s="25" t="s">
        <v>91</v>
      </c>
    </row>
    <row r="7" spans="1:1">
      <c r="A7" s="25" t="s">
        <v>92</v>
      </c>
    </row>
    <row r="8" spans="1:1">
      <c r="A8" s="25"/>
    </row>
    <row r="9" spans="1:1">
      <c r="A9" s="26" t="s">
        <v>93</v>
      </c>
    </row>
    <row r="10" spans="1:1">
      <c r="A10" s="27" t="s">
        <v>94</v>
      </c>
    </row>
    <row r="11" spans="1:1">
      <c r="A11" s="27" t="s">
        <v>95</v>
      </c>
    </row>
    <row r="12" spans="1:1">
      <c r="A12" s="27" t="s">
        <v>96</v>
      </c>
    </row>
    <row r="13" spans="1:1">
      <c r="A13" s="27" t="s">
        <v>97</v>
      </c>
    </row>
    <row r="14" spans="1:1">
      <c r="A14" s="27" t="s">
        <v>98</v>
      </c>
    </row>
    <row r="15" spans="1:1">
      <c r="A15" s="27" t="s">
        <v>99</v>
      </c>
    </row>
    <row r="16" spans="1:1">
      <c r="A16" s="27" t="s">
        <v>100</v>
      </c>
    </row>
    <row r="17" spans="1:1">
      <c r="A17" s="27" t="s">
        <v>101</v>
      </c>
    </row>
    <row r="18" spans="1:1">
      <c r="A18" s="27" t="s">
        <v>102</v>
      </c>
    </row>
    <row r="19" spans="1:1">
      <c r="A19" s="27" t="s">
        <v>103</v>
      </c>
    </row>
    <row r="20" spans="1:1">
      <c r="A20" s="27" t="s">
        <v>104</v>
      </c>
    </row>
    <row r="21" spans="1:1">
      <c r="A21" s="27" t="s">
        <v>105</v>
      </c>
    </row>
    <row r="22" spans="1:1">
      <c r="A22" s="27" t="s">
        <v>106</v>
      </c>
    </row>
    <row r="23" spans="1:1">
      <c r="A23" s="27" t="s">
        <v>107</v>
      </c>
    </row>
    <row r="24" spans="1:1">
      <c r="A24" s="27" t="s">
        <v>108</v>
      </c>
    </row>
    <row r="25" spans="1:1">
      <c r="A25" s="27" t="s">
        <v>109</v>
      </c>
    </row>
    <row r="26" spans="1:1">
      <c r="A26" s="27" t="s">
        <v>110</v>
      </c>
    </row>
    <row r="27" spans="1:1">
      <c r="A27" s="27" t="s">
        <v>111</v>
      </c>
    </row>
    <row r="28" spans="1:1">
      <c r="A28" s="27" t="s">
        <v>112</v>
      </c>
    </row>
    <row r="29" spans="1:1">
      <c r="A29" s="27" t="s">
        <v>113</v>
      </c>
    </row>
    <row r="30" spans="1:1">
      <c r="A30" s="27" t="s">
        <v>114</v>
      </c>
    </row>
    <row r="31" spans="1:1">
      <c r="A31" s="27" t="s">
        <v>115</v>
      </c>
    </row>
    <row r="32" spans="1:1">
      <c r="A32" s="25"/>
    </row>
    <row r="33" spans="1:1">
      <c r="A33" s="26" t="s">
        <v>116</v>
      </c>
    </row>
    <row r="34" spans="1:1">
      <c r="A34" s="25" t="s">
        <v>117</v>
      </c>
    </row>
    <row r="35" spans="1:1">
      <c r="A35" s="25" t="s">
        <v>118</v>
      </c>
    </row>
    <row r="36" spans="1:1">
      <c r="A36" s="25" t="s">
        <v>119</v>
      </c>
    </row>
    <row r="37" spans="1:1">
      <c r="A37" s="25" t="s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S36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1.5703125" defaultRowHeight="16"/>
  <cols>
    <col min="2" max="2" width="11.5703125" style="13"/>
    <col min="4" max="4" width="10.7109375" style="3"/>
    <col min="9" max="9" width="6.28515625" customWidth="1"/>
    <col min="10" max="14" width="13.28515625" customWidth="1"/>
    <col min="19" max="19" width="13.140625" customWidth="1"/>
  </cols>
  <sheetData>
    <row r="1" spans="1:19">
      <c r="A1" s="1" t="s">
        <v>55</v>
      </c>
      <c r="B1" s="9" t="s">
        <v>56</v>
      </c>
      <c r="C1" s="1" t="s">
        <v>1</v>
      </c>
      <c r="D1" s="4" t="s">
        <v>3</v>
      </c>
      <c r="E1" s="1" t="s">
        <v>47</v>
      </c>
      <c r="F1" s="1" t="s">
        <v>48</v>
      </c>
      <c r="G1" s="1" t="s">
        <v>49</v>
      </c>
      <c r="H1" s="6" t="s">
        <v>54</v>
      </c>
      <c r="I1" s="6" t="s">
        <v>1</v>
      </c>
      <c r="J1" s="4" t="s">
        <v>3</v>
      </c>
      <c r="K1" s="1" t="s">
        <v>47</v>
      </c>
      <c r="L1" s="1" t="s">
        <v>48</v>
      </c>
      <c r="M1" s="1" t="s">
        <v>49</v>
      </c>
      <c r="N1" s="1" t="s">
        <v>54</v>
      </c>
      <c r="O1" s="4" t="s">
        <v>79</v>
      </c>
      <c r="P1" s="1" t="s">
        <v>78</v>
      </c>
      <c r="Q1" s="1" t="s">
        <v>80</v>
      </c>
      <c r="R1" s="1" t="s">
        <v>81</v>
      </c>
    </row>
    <row r="2" spans="1:19">
      <c r="A2" s="1" t="s">
        <v>2</v>
      </c>
      <c r="B2" s="13">
        <v>1970</v>
      </c>
      <c r="C2" s="1" t="s">
        <v>5</v>
      </c>
      <c r="D2" s="11">
        <v>10</v>
      </c>
      <c r="E2" s="11">
        <v>480</v>
      </c>
      <c r="F2" s="11">
        <v>0</v>
      </c>
      <c r="G2" s="11">
        <v>1500</v>
      </c>
      <c r="H2" s="12">
        <f t="shared" ref="H2:H65" si="0">SUM(D2:G2)</f>
        <v>1990</v>
      </c>
      <c r="I2" s="6" t="s">
        <v>72</v>
      </c>
      <c r="J2" s="11">
        <v>0</v>
      </c>
      <c r="K2" s="11">
        <v>105000</v>
      </c>
      <c r="L2" s="11">
        <v>0</v>
      </c>
      <c r="M2" s="11">
        <v>28000</v>
      </c>
      <c r="N2" s="12">
        <f t="shared" ref="N2:N11" si="1">SUM(J2:M2)</f>
        <v>133000</v>
      </c>
      <c r="O2" s="17" t="str">
        <f t="shared" ref="O2:O65" si="2">IF(AND(D2&gt;0,J2&gt;0),J2/D2,"")</f>
        <v/>
      </c>
      <c r="P2" s="17">
        <f t="shared" ref="P2:P65" si="3">IF(AND(E2&gt;0,K2&gt;0),K2/E2,"")</f>
        <v>218.75</v>
      </c>
      <c r="Q2" s="17" t="str">
        <f t="shared" ref="Q2:Q65" si="4">IF(AND(F2&gt;0,L2&gt;0),L2/F2,"")</f>
        <v/>
      </c>
      <c r="R2" s="17">
        <f t="shared" ref="R2:R65" si="5">IF(AND(G2&gt;0,M2&gt;0),M2/G2,"")</f>
        <v>18.666666666666668</v>
      </c>
      <c r="S2" s="11"/>
    </row>
    <row r="3" spans="1:19">
      <c r="A3" s="1" t="s">
        <v>2</v>
      </c>
      <c r="B3" s="13">
        <v>1971</v>
      </c>
      <c r="C3" s="1" t="s">
        <v>5</v>
      </c>
      <c r="D3" s="11">
        <v>10</v>
      </c>
      <c r="E3" s="11">
        <v>5560</v>
      </c>
      <c r="F3" s="11">
        <v>20000</v>
      </c>
      <c r="G3" s="11">
        <v>40260</v>
      </c>
      <c r="H3" s="12">
        <f t="shared" si="0"/>
        <v>65830</v>
      </c>
      <c r="I3" s="6" t="s">
        <v>72</v>
      </c>
      <c r="J3" s="11">
        <v>0</v>
      </c>
      <c r="K3" s="11">
        <v>1218000</v>
      </c>
      <c r="L3" s="11">
        <v>400000</v>
      </c>
      <c r="M3" s="11">
        <v>745000</v>
      </c>
      <c r="N3" s="12">
        <f t="shared" si="1"/>
        <v>2363000</v>
      </c>
      <c r="O3" s="17" t="str">
        <f t="shared" si="2"/>
        <v/>
      </c>
      <c r="P3" s="17">
        <f t="shared" si="3"/>
        <v>219.06474820143885</v>
      </c>
      <c r="Q3" s="17">
        <f t="shared" si="4"/>
        <v>20</v>
      </c>
      <c r="R3" s="17">
        <f t="shared" si="5"/>
        <v>18.504719324391456</v>
      </c>
      <c r="S3" s="11"/>
    </row>
    <row r="4" spans="1:19">
      <c r="A4" s="1" t="s">
        <v>2</v>
      </c>
      <c r="B4" s="13">
        <v>1972</v>
      </c>
      <c r="C4" s="1" t="s">
        <v>5</v>
      </c>
      <c r="D4" s="11">
        <v>50</v>
      </c>
      <c r="E4" s="11">
        <v>5282</v>
      </c>
      <c r="F4" s="11">
        <v>9926</v>
      </c>
      <c r="G4" s="11">
        <v>29528</v>
      </c>
      <c r="H4" s="12">
        <f t="shared" si="0"/>
        <v>44786</v>
      </c>
      <c r="I4" s="6" t="s">
        <v>72</v>
      </c>
      <c r="J4" s="11">
        <v>0</v>
      </c>
      <c r="K4" s="11">
        <v>894000</v>
      </c>
      <c r="L4" s="11">
        <v>209000</v>
      </c>
      <c r="M4" s="11">
        <v>624000</v>
      </c>
      <c r="N4" s="12">
        <f t="shared" si="1"/>
        <v>1727000</v>
      </c>
      <c r="O4" s="17" t="str">
        <f t="shared" si="2"/>
        <v/>
      </c>
      <c r="P4" s="17">
        <f t="shared" si="3"/>
        <v>169.25407042786824</v>
      </c>
      <c r="Q4" s="17">
        <f t="shared" si="4"/>
        <v>21.055813016320773</v>
      </c>
      <c r="R4" s="17">
        <f t="shared" si="5"/>
        <v>21.13248442156597</v>
      </c>
      <c r="S4" s="11"/>
    </row>
    <row r="5" spans="1:19">
      <c r="A5" s="1" t="s">
        <v>2</v>
      </c>
      <c r="B5" s="13">
        <v>1973</v>
      </c>
      <c r="C5" s="1" t="s">
        <v>5</v>
      </c>
      <c r="D5" s="11">
        <v>210</v>
      </c>
      <c r="E5" s="11">
        <v>4652</v>
      </c>
      <c r="F5" s="11">
        <v>11967</v>
      </c>
      <c r="G5" s="11">
        <v>27148</v>
      </c>
      <c r="H5" s="12">
        <f t="shared" si="0"/>
        <v>43977</v>
      </c>
      <c r="I5" s="6" t="s">
        <v>72</v>
      </c>
      <c r="J5" s="11">
        <v>0</v>
      </c>
      <c r="K5" s="11">
        <v>995000</v>
      </c>
      <c r="L5" s="11">
        <v>213000</v>
      </c>
      <c r="M5" s="11">
        <v>483000</v>
      </c>
      <c r="N5" s="12">
        <f t="shared" si="1"/>
        <v>1691000</v>
      </c>
      <c r="O5" s="17" t="str">
        <f t="shared" si="2"/>
        <v/>
      </c>
      <c r="P5" s="17">
        <f t="shared" si="3"/>
        <v>213.88650042992262</v>
      </c>
      <c r="Q5" s="17">
        <f t="shared" si="4"/>
        <v>17.798947104537479</v>
      </c>
      <c r="R5" s="17">
        <f t="shared" si="5"/>
        <v>17.791365846471194</v>
      </c>
      <c r="S5" s="11"/>
    </row>
    <row r="6" spans="1:19">
      <c r="A6" s="1" t="s">
        <v>2</v>
      </c>
      <c r="B6" s="13">
        <v>1974</v>
      </c>
      <c r="C6" s="1" t="s">
        <v>5</v>
      </c>
      <c r="D6" s="11">
        <v>150</v>
      </c>
      <c r="E6" s="11">
        <v>5000</v>
      </c>
      <c r="F6" s="11">
        <v>12000</v>
      </c>
      <c r="G6" s="11">
        <v>30000</v>
      </c>
      <c r="H6" s="12">
        <f t="shared" si="0"/>
        <v>47150</v>
      </c>
      <c r="I6" s="6" t="s">
        <v>72</v>
      </c>
      <c r="J6" s="11">
        <v>0</v>
      </c>
      <c r="K6" s="11">
        <v>1228000</v>
      </c>
      <c r="L6" s="11">
        <v>347000</v>
      </c>
      <c r="M6" s="11">
        <v>867000</v>
      </c>
      <c r="N6" s="12">
        <f t="shared" si="1"/>
        <v>2442000</v>
      </c>
      <c r="O6" s="17" t="str">
        <f t="shared" si="2"/>
        <v/>
      </c>
      <c r="P6" s="17">
        <f t="shared" si="3"/>
        <v>245.6</v>
      </c>
      <c r="Q6" s="17">
        <f t="shared" si="4"/>
        <v>28.916666666666668</v>
      </c>
      <c r="R6" s="17">
        <f t="shared" si="5"/>
        <v>28.9</v>
      </c>
      <c r="S6" s="11"/>
    </row>
    <row r="7" spans="1:19">
      <c r="A7" s="1" t="s">
        <v>2</v>
      </c>
      <c r="B7" s="13">
        <v>1975</v>
      </c>
      <c r="C7" s="1" t="s">
        <v>5</v>
      </c>
      <c r="D7" s="11">
        <v>0</v>
      </c>
      <c r="E7" s="11">
        <v>3755</v>
      </c>
      <c r="F7" s="11">
        <v>7616</v>
      </c>
      <c r="G7" s="11">
        <v>22850</v>
      </c>
      <c r="H7" s="12">
        <f t="shared" si="0"/>
        <v>34221</v>
      </c>
      <c r="I7" s="6" t="s">
        <v>72</v>
      </c>
      <c r="J7" s="11">
        <v>0</v>
      </c>
      <c r="K7" s="11">
        <v>1556000</v>
      </c>
      <c r="L7" s="11">
        <v>237000</v>
      </c>
      <c r="M7" s="11">
        <v>711000</v>
      </c>
      <c r="N7" s="12">
        <f t="shared" si="1"/>
        <v>2504000</v>
      </c>
      <c r="O7" s="17" t="str">
        <f t="shared" si="2"/>
        <v/>
      </c>
      <c r="P7" s="17">
        <f t="shared" si="3"/>
        <v>414.38082556591212</v>
      </c>
      <c r="Q7" s="17">
        <f t="shared" si="4"/>
        <v>31.118697478991596</v>
      </c>
      <c r="R7" s="17">
        <f t="shared" si="5"/>
        <v>31.11597374179431</v>
      </c>
      <c r="S7" s="11"/>
    </row>
    <row r="8" spans="1:19">
      <c r="A8" s="1" t="s">
        <v>2</v>
      </c>
      <c r="B8" s="13">
        <v>1976</v>
      </c>
      <c r="C8" s="1" t="s">
        <v>5</v>
      </c>
      <c r="D8" s="11">
        <v>0</v>
      </c>
      <c r="E8" s="11">
        <v>1568</v>
      </c>
      <c r="F8" s="11">
        <v>13031</v>
      </c>
      <c r="G8" s="11">
        <v>39100</v>
      </c>
      <c r="H8" s="12">
        <f t="shared" si="0"/>
        <v>53699</v>
      </c>
      <c r="I8" s="6" t="s">
        <v>72</v>
      </c>
      <c r="J8" s="11">
        <v>0</v>
      </c>
      <c r="K8" s="11">
        <v>634000</v>
      </c>
      <c r="L8" s="11">
        <v>508000</v>
      </c>
      <c r="M8" s="11">
        <v>1524000</v>
      </c>
      <c r="N8" s="12">
        <f t="shared" si="1"/>
        <v>2666000</v>
      </c>
      <c r="O8" s="17" t="str">
        <f t="shared" si="2"/>
        <v/>
      </c>
      <c r="P8" s="17">
        <f t="shared" si="3"/>
        <v>404.33673469387753</v>
      </c>
      <c r="Q8" s="17">
        <f t="shared" si="4"/>
        <v>38.983961322999001</v>
      </c>
      <c r="R8" s="17">
        <f t="shared" si="5"/>
        <v>38.976982097186699</v>
      </c>
      <c r="S8" s="11"/>
    </row>
    <row r="9" spans="1:19">
      <c r="A9" s="1" t="s">
        <v>2</v>
      </c>
      <c r="B9" s="13">
        <v>1977</v>
      </c>
      <c r="C9" s="1" t="s">
        <v>5</v>
      </c>
      <c r="D9" s="11">
        <v>0</v>
      </c>
      <c r="E9" s="11">
        <v>3500</v>
      </c>
      <c r="F9" s="11">
        <v>30000</v>
      </c>
      <c r="G9" s="11">
        <v>70000</v>
      </c>
      <c r="H9" s="12">
        <f t="shared" si="0"/>
        <v>103500</v>
      </c>
      <c r="I9" s="6" t="s">
        <v>72</v>
      </c>
      <c r="J9" s="11">
        <v>0</v>
      </c>
      <c r="K9" s="11">
        <v>1500000</v>
      </c>
      <c r="L9" s="11">
        <v>1353000</v>
      </c>
      <c r="M9" s="11">
        <v>4060000</v>
      </c>
      <c r="N9" s="12">
        <f t="shared" si="1"/>
        <v>6913000</v>
      </c>
      <c r="O9" s="17" t="str">
        <f t="shared" si="2"/>
        <v/>
      </c>
      <c r="P9" s="17">
        <f t="shared" si="3"/>
        <v>428.57142857142856</v>
      </c>
      <c r="Q9" s="17">
        <f t="shared" si="4"/>
        <v>45.1</v>
      </c>
      <c r="R9" s="17">
        <f t="shared" si="5"/>
        <v>58</v>
      </c>
      <c r="S9" s="11"/>
    </row>
    <row r="10" spans="1:19">
      <c r="A10" s="1" t="s">
        <v>2</v>
      </c>
      <c r="B10" s="13">
        <v>1978</v>
      </c>
      <c r="C10" s="1" t="s">
        <v>5</v>
      </c>
      <c r="D10" s="11">
        <v>0</v>
      </c>
      <c r="E10" s="11">
        <v>600</v>
      </c>
      <c r="F10" s="11">
        <v>40000</v>
      </c>
      <c r="G10" s="11">
        <v>80000</v>
      </c>
      <c r="H10" s="12">
        <f t="shared" si="0"/>
        <v>120600</v>
      </c>
      <c r="I10" s="6" t="s">
        <v>72</v>
      </c>
      <c r="J10" s="11">
        <v>0</v>
      </c>
      <c r="K10" s="11">
        <v>157000</v>
      </c>
      <c r="L10" s="11">
        <v>2072000</v>
      </c>
      <c r="M10" s="11">
        <v>6250000</v>
      </c>
      <c r="N10" s="12">
        <f t="shared" si="1"/>
        <v>8479000</v>
      </c>
      <c r="O10" s="17" t="str">
        <f t="shared" si="2"/>
        <v/>
      </c>
      <c r="P10" s="17">
        <f t="shared" si="3"/>
        <v>261.66666666666669</v>
      </c>
      <c r="Q10" s="17">
        <f t="shared" si="4"/>
        <v>51.8</v>
      </c>
      <c r="R10" s="17">
        <f t="shared" si="5"/>
        <v>78.125</v>
      </c>
      <c r="S10" s="11"/>
    </row>
    <row r="11" spans="1:19">
      <c r="A11" s="1" t="s">
        <v>2</v>
      </c>
      <c r="B11" s="13">
        <v>1979</v>
      </c>
      <c r="C11" s="1" t="s">
        <v>5</v>
      </c>
      <c r="D11" s="11">
        <v>6</v>
      </c>
      <c r="E11" s="11">
        <v>2041</v>
      </c>
      <c r="F11" s="11">
        <v>68439</v>
      </c>
      <c r="G11" s="11">
        <v>82373</v>
      </c>
      <c r="H11" s="12">
        <f t="shared" si="0"/>
        <v>152859</v>
      </c>
      <c r="I11" s="6" t="s">
        <v>72</v>
      </c>
      <c r="J11" s="11">
        <v>0</v>
      </c>
      <c r="K11" s="11">
        <v>341000</v>
      </c>
      <c r="L11" s="11">
        <v>7859000</v>
      </c>
      <c r="M11" s="11">
        <v>10000000</v>
      </c>
      <c r="N11" s="12">
        <f t="shared" si="1"/>
        <v>18200000</v>
      </c>
      <c r="O11" s="17" t="str">
        <f t="shared" si="2"/>
        <v/>
      </c>
      <c r="P11" s="17">
        <f t="shared" si="3"/>
        <v>167.0749632533072</v>
      </c>
      <c r="Q11" s="17">
        <f t="shared" si="4"/>
        <v>114.83218632650974</v>
      </c>
      <c r="R11" s="17">
        <f t="shared" si="5"/>
        <v>121.39900210020274</v>
      </c>
      <c r="S11" s="11"/>
    </row>
    <row r="12" spans="1:19">
      <c r="A12" s="1" t="s">
        <v>2</v>
      </c>
      <c r="B12" s="9" t="s">
        <v>4</v>
      </c>
      <c r="C12" s="1" t="s">
        <v>5</v>
      </c>
      <c r="D12" s="2">
        <v>0</v>
      </c>
      <c r="E12" s="2">
        <v>6135</v>
      </c>
      <c r="F12" s="2">
        <v>55000</v>
      </c>
      <c r="G12" s="2">
        <v>115000</v>
      </c>
      <c r="H12" s="3">
        <f t="shared" si="0"/>
        <v>176135</v>
      </c>
      <c r="I12" s="6" t="s">
        <v>72</v>
      </c>
      <c r="J12" s="11">
        <v>0</v>
      </c>
      <c r="K12" s="11">
        <v>3258000</v>
      </c>
      <c r="L12" s="11">
        <v>4509000</v>
      </c>
      <c r="M12" s="11">
        <v>9000000</v>
      </c>
      <c r="N12" s="3">
        <f>SUM(J12:M12)</f>
        <v>16767000</v>
      </c>
      <c r="O12" s="17" t="str">
        <f t="shared" si="2"/>
        <v/>
      </c>
      <c r="P12" s="17">
        <f t="shared" si="3"/>
        <v>531.05134474327633</v>
      </c>
      <c r="Q12" s="17">
        <f t="shared" si="4"/>
        <v>81.981818181818184</v>
      </c>
      <c r="R12" s="17">
        <f t="shared" si="5"/>
        <v>78.260869565217391</v>
      </c>
      <c r="S12" s="11"/>
    </row>
    <row r="13" spans="1:19">
      <c r="A13" s="1" t="s">
        <v>2</v>
      </c>
      <c r="B13" s="9" t="s">
        <v>6</v>
      </c>
      <c r="C13" s="1" t="s">
        <v>5</v>
      </c>
      <c r="D13" s="2">
        <v>0</v>
      </c>
      <c r="E13" s="2">
        <v>3300</v>
      </c>
      <c r="F13" s="2">
        <v>50000</v>
      </c>
      <c r="G13" s="2">
        <v>130000</v>
      </c>
      <c r="H13" s="3">
        <f t="shared" si="0"/>
        <v>183300</v>
      </c>
      <c r="I13" s="6" t="s">
        <v>72</v>
      </c>
      <c r="J13" s="11">
        <v>0</v>
      </c>
      <c r="K13" s="11">
        <v>1762000</v>
      </c>
      <c r="L13" s="11">
        <v>4382000</v>
      </c>
      <c r="M13" s="11">
        <v>10000000</v>
      </c>
      <c r="N13" s="3">
        <f t="shared" ref="N13:N53" si="6">SUM(J13:M13)</f>
        <v>16144000</v>
      </c>
      <c r="O13" s="17" t="str">
        <f t="shared" si="2"/>
        <v/>
      </c>
      <c r="P13" s="17">
        <f t="shared" si="3"/>
        <v>533.93939393939399</v>
      </c>
      <c r="Q13" s="17">
        <f t="shared" si="4"/>
        <v>87.64</v>
      </c>
      <c r="R13" s="17">
        <f t="shared" si="5"/>
        <v>76.92307692307692</v>
      </c>
      <c r="S13" s="11"/>
    </row>
    <row r="14" spans="1:19">
      <c r="A14" s="1" t="s">
        <v>2</v>
      </c>
      <c r="B14" s="9" t="s">
        <v>7</v>
      </c>
      <c r="C14" s="1" t="s">
        <v>5</v>
      </c>
      <c r="D14" s="2">
        <v>8</v>
      </c>
      <c r="E14" s="2">
        <v>6497</v>
      </c>
      <c r="F14" s="2">
        <v>42226</v>
      </c>
      <c r="G14" s="2">
        <v>200000</v>
      </c>
      <c r="H14" s="3">
        <f t="shared" si="0"/>
        <v>248731</v>
      </c>
      <c r="I14" s="6" t="s">
        <v>72</v>
      </c>
      <c r="J14" s="11">
        <v>0</v>
      </c>
      <c r="K14" s="11">
        <v>3458000</v>
      </c>
      <c r="L14" s="11">
        <v>3370000</v>
      </c>
      <c r="M14" s="11">
        <v>15960000</v>
      </c>
      <c r="N14" s="3">
        <f t="shared" si="6"/>
        <v>22788000</v>
      </c>
      <c r="O14" s="17" t="str">
        <f t="shared" si="2"/>
        <v/>
      </c>
      <c r="P14" s="17">
        <f t="shared" si="3"/>
        <v>532.24565183931043</v>
      </c>
      <c r="Q14" s="17">
        <f t="shared" si="4"/>
        <v>79.808648699853165</v>
      </c>
      <c r="R14" s="17">
        <f t="shared" si="5"/>
        <v>79.8</v>
      </c>
      <c r="S14" s="11"/>
    </row>
    <row r="15" spans="1:19">
      <c r="A15" s="1" t="s">
        <v>2</v>
      </c>
      <c r="B15" s="9" t="s">
        <v>8</v>
      </c>
      <c r="C15" s="1" t="s">
        <v>5</v>
      </c>
      <c r="D15" s="2">
        <v>10</v>
      </c>
      <c r="E15" s="2">
        <v>8301</v>
      </c>
      <c r="F15" s="2">
        <v>1548</v>
      </c>
      <c r="G15" s="2">
        <v>283827</v>
      </c>
      <c r="H15" s="3">
        <f t="shared" si="0"/>
        <v>293686</v>
      </c>
      <c r="I15" s="6" t="s">
        <v>72</v>
      </c>
      <c r="J15" s="11">
        <v>0</v>
      </c>
      <c r="K15" s="11">
        <v>5213000</v>
      </c>
      <c r="L15" s="11">
        <v>102000</v>
      </c>
      <c r="M15" s="11">
        <v>16381000</v>
      </c>
      <c r="N15" s="3">
        <f t="shared" si="6"/>
        <v>21696000</v>
      </c>
      <c r="O15" s="17" t="str">
        <f t="shared" si="2"/>
        <v/>
      </c>
      <c r="P15" s="17">
        <f t="shared" si="3"/>
        <v>627.9966269124202</v>
      </c>
      <c r="Q15" s="17">
        <f t="shared" si="4"/>
        <v>65.891472868217051</v>
      </c>
      <c r="R15" s="17">
        <f t="shared" si="5"/>
        <v>57.714734679928263</v>
      </c>
      <c r="S15" s="11"/>
    </row>
    <row r="16" spans="1:19">
      <c r="A16" s="1" t="s">
        <v>2</v>
      </c>
      <c r="B16" s="9" t="s">
        <v>9</v>
      </c>
      <c r="C16" s="1" t="s">
        <v>5</v>
      </c>
      <c r="D16" s="2">
        <v>16</v>
      </c>
      <c r="E16" s="2">
        <v>19235</v>
      </c>
      <c r="F16" s="2">
        <v>2042</v>
      </c>
      <c r="G16" s="2">
        <v>290328</v>
      </c>
      <c r="H16" s="3">
        <f t="shared" si="0"/>
        <v>311621</v>
      </c>
      <c r="I16" s="6" t="s">
        <v>72</v>
      </c>
      <c r="J16" s="11">
        <v>0</v>
      </c>
      <c r="K16" s="11">
        <v>8413000</v>
      </c>
      <c r="L16" s="11">
        <v>117000</v>
      </c>
      <c r="M16" s="11">
        <v>16250000</v>
      </c>
      <c r="N16" s="3">
        <f t="shared" si="6"/>
        <v>24780000</v>
      </c>
      <c r="O16" s="17" t="str">
        <f t="shared" si="2"/>
        <v/>
      </c>
      <c r="P16" s="17">
        <f t="shared" si="3"/>
        <v>437.37977644918118</v>
      </c>
      <c r="Q16" s="17">
        <f t="shared" si="4"/>
        <v>57.296767874632714</v>
      </c>
      <c r="R16" s="17">
        <f t="shared" si="5"/>
        <v>55.971177426910252</v>
      </c>
      <c r="S16" s="11"/>
    </row>
    <row r="17" spans="1:19">
      <c r="A17" s="1" t="s">
        <v>2</v>
      </c>
      <c r="B17" s="9" t="s">
        <v>10</v>
      </c>
      <c r="C17" s="1" t="s">
        <v>5</v>
      </c>
      <c r="D17" s="2">
        <v>41</v>
      </c>
      <c r="E17" s="2">
        <v>10400</v>
      </c>
      <c r="F17" s="2">
        <v>0</v>
      </c>
      <c r="G17" s="2">
        <v>295000</v>
      </c>
      <c r="H17" s="3">
        <f t="shared" si="0"/>
        <v>305441</v>
      </c>
      <c r="I17" s="6" t="s">
        <v>72</v>
      </c>
      <c r="J17" s="11">
        <v>0</v>
      </c>
      <c r="K17" s="11">
        <v>6046000</v>
      </c>
      <c r="L17" s="11">
        <v>0</v>
      </c>
      <c r="M17" s="11">
        <v>16537000</v>
      </c>
      <c r="N17" s="3">
        <f t="shared" si="6"/>
        <v>22583000</v>
      </c>
      <c r="O17" s="17" t="str">
        <f t="shared" si="2"/>
        <v/>
      </c>
      <c r="P17" s="17">
        <f t="shared" si="3"/>
        <v>581.34615384615381</v>
      </c>
      <c r="Q17" s="17" t="str">
        <f t="shared" si="4"/>
        <v/>
      </c>
      <c r="R17" s="17">
        <f t="shared" si="5"/>
        <v>56.057627118644071</v>
      </c>
      <c r="S17" s="11"/>
    </row>
    <row r="18" spans="1:19">
      <c r="A18" s="1" t="s">
        <v>2</v>
      </c>
      <c r="B18" s="9" t="s">
        <v>11</v>
      </c>
      <c r="C18" s="1" t="s">
        <v>5</v>
      </c>
      <c r="D18" s="2">
        <v>41</v>
      </c>
      <c r="E18" s="2">
        <v>2731</v>
      </c>
      <c r="F18" s="2">
        <v>0</v>
      </c>
      <c r="G18" s="2">
        <v>258285</v>
      </c>
      <c r="H18" s="3">
        <f t="shared" si="0"/>
        <v>261057</v>
      </c>
      <c r="I18" s="6" t="s">
        <v>72</v>
      </c>
      <c r="J18" s="11">
        <v>0</v>
      </c>
      <c r="K18" s="11">
        <v>1503000</v>
      </c>
      <c r="L18" s="11">
        <v>0</v>
      </c>
      <c r="M18" s="11">
        <v>14416000</v>
      </c>
      <c r="N18" s="3">
        <f t="shared" si="6"/>
        <v>15919000</v>
      </c>
      <c r="O18" s="17" t="str">
        <f t="shared" si="2"/>
        <v/>
      </c>
      <c r="P18" s="17">
        <f t="shared" si="3"/>
        <v>550.34785792749904</v>
      </c>
      <c r="Q18" s="17" t="str">
        <f t="shared" si="4"/>
        <v/>
      </c>
      <c r="R18" s="17">
        <f t="shared" si="5"/>
        <v>55.814313645778888</v>
      </c>
      <c r="S18" s="11"/>
    </row>
    <row r="19" spans="1:19">
      <c r="A19" s="1" t="s">
        <v>2</v>
      </c>
      <c r="B19" s="9" t="s">
        <v>12</v>
      </c>
      <c r="C19" s="1" t="s">
        <v>5</v>
      </c>
      <c r="D19" s="2">
        <v>41</v>
      </c>
      <c r="E19" s="2">
        <v>6563</v>
      </c>
      <c r="F19" s="2">
        <v>0</v>
      </c>
      <c r="G19" s="2">
        <v>189208</v>
      </c>
      <c r="H19" s="3">
        <f t="shared" si="0"/>
        <v>195812</v>
      </c>
      <c r="I19" s="6" t="s">
        <v>72</v>
      </c>
      <c r="J19" s="11">
        <v>0</v>
      </c>
      <c r="K19" s="11">
        <v>3495000</v>
      </c>
      <c r="L19" s="11">
        <v>0</v>
      </c>
      <c r="M19" s="11">
        <v>10265000</v>
      </c>
      <c r="N19" s="3">
        <f t="shared" si="6"/>
        <v>13760000</v>
      </c>
      <c r="O19" s="17" t="str">
        <f t="shared" si="2"/>
        <v/>
      </c>
      <c r="P19" s="17">
        <f t="shared" si="3"/>
        <v>532.53085479201582</v>
      </c>
      <c r="Q19" s="17" t="str">
        <f t="shared" si="4"/>
        <v/>
      </c>
      <c r="R19" s="17">
        <f t="shared" si="5"/>
        <v>54.252462897974716</v>
      </c>
      <c r="S19" s="11"/>
    </row>
    <row r="20" spans="1:19">
      <c r="A20" s="1" t="s">
        <v>2</v>
      </c>
      <c r="B20" s="9" t="s">
        <v>13</v>
      </c>
      <c r="C20" s="1" t="s">
        <v>5</v>
      </c>
      <c r="D20" s="2">
        <v>41</v>
      </c>
      <c r="E20" s="2">
        <v>5919</v>
      </c>
      <c r="F20" s="2">
        <v>0</v>
      </c>
      <c r="G20" s="2">
        <v>312054</v>
      </c>
      <c r="H20" s="3">
        <f t="shared" si="0"/>
        <v>318014</v>
      </c>
      <c r="I20" s="6" t="s">
        <v>72</v>
      </c>
      <c r="J20" s="11">
        <v>0</v>
      </c>
      <c r="K20" s="11">
        <v>3149000</v>
      </c>
      <c r="L20" s="11">
        <v>0</v>
      </c>
      <c r="M20" s="11">
        <v>16624000</v>
      </c>
      <c r="N20" s="3">
        <f t="shared" si="6"/>
        <v>19773000</v>
      </c>
      <c r="O20" s="17" t="str">
        <f t="shared" si="2"/>
        <v/>
      </c>
      <c r="P20" s="17">
        <f t="shared" si="3"/>
        <v>532.0155431660753</v>
      </c>
      <c r="Q20" s="17" t="str">
        <f t="shared" si="4"/>
        <v/>
      </c>
      <c r="R20" s="17">
        <f t="shared" si="5"/>
        <v>53.27283098438091</v>
      </c>
      <c r="S20" s="11"/>
    </row>
    <row r="21" spans="1:19">
      <c r="A21" s="1" t="s">
        <v>2</v>
      </c>
      <c r="B21" s="9" t="s">
        <v>14</v>
      </c>
      <c r="C21" s="1" t="s">
        <v>5</v>
      </c>
      <c r="D21" s="2">
        <v>41</v>
      </c>
      <c r="E21" s="2">
        <v>6058</v>
      </c>
      <c r="F21" s="2">
        <v>0</v>
      </c>
      <c r="G21" s="2">
        <v>311356</v>
      </c>
      <c r="H21" s="3">
        <f t="shared" si="0"/>
        <v>317455</v>
      </c>
      <c r="I21" s="6" t="s">
        <v>72</v>
      </c>
      <c r="J21" s="11">
        <v>0</v>
      </c>
      <c r="K21" s="11">
        <v>3249000</v>
      </c>
      <c r="L21" s="11">
        <v>0</v>
      </c>
      <c r="M21" s="11">
        <v>15284000</v>
      </c>
      <c r="N21" s="3">
        <f t="shared" si="6"/>
        <v>18533000</v>
      </c>
      <c r="O21" s="17" t="str">
        <f t="shared" si="2"/>
        <v/>
      </c>
      <c r="P21" s="17">
        <f t="shared" si="3"/>
        <v>536.31561571475731</v>
      </c>
      <c r="Q21" s="17" t="str">
        <f t="shared" si="4"/>
        <v/>
      </c>
      <c r="R21" s="17">
        <f t="shared" si="5"/>
        <v>49.088503192487053</v>
      </c>
      <c r="S21" s="11"/>
    </row>
    <row r="22" spans="1:19">
      <c r="A22" s="1" t="s">
        <v>2</v>
      </c>
      <c r="B22" s="9" t="s">
        <v>15</v>
      </c>
      <c r="C22" s="1" t="s">
        <v>5</v>
      </c>
      <c r="D22" s="2">
        <v>41</v>
      </c>
      <c r="E22" s="2">
        <v>6940</v>
      </c>
      <c r="F22" s="2">
        <v>20000</v>
      </c>
      <c r="G22" s="2">
        <v>350000</v>
      </c>
      <c r="H22" s="3">
        <f t="shared" si="0"/>
        <v>376981</v>
      </c>
      <c r="I22" s="6" t="s">
        <v>72</v>
      </c>
      <c r="J22" s="11">
        <v>0</v>
      </c>
      <c r="K22" s="11">
        <v>3650000</v>
      </c>
      <c r="L22" s="11">
        <v>1400000</v>
      </c>
      <c r="M22" s="11">
        <v>17000000</v>
      </c>
      <c r="N22" s="3">
        <f t="shared" si="6"/>
        <v>22050000</v>
      </c>
      <c r="O22" s="17" t="str">
        <f t="shared" si="2"/>
        <v/>
      </c>
      <c r="P22" s="17">
        <f t="shared" si="3"/>
        <v>525.93659942363115</v>
      </c>
      <c r="Q22" s="17">
        <f t="shared" si="4"/>
        <v>70</v>
      </c>
      <c r="R22" s="17">
        <f t="shared" si="5"/>
        <v>48.571428571428569</v>
      </c>
      <c r="S22" s="11"/>
    </row>
    <row r="23" spans="1:19">
      <c r="A23" s="1" t="s">
        <v>2</v>
      </c>
      <c r="B23" s="9" t="s">
        <v>16</v>
      </c>
      <c r="C23" s="1" t="s">
        <v>5</v>
      </c>
      <c r="D23" s="2">
        <v>41</v>
      </c>
      <c r="E23" s="2">
        <v>2017</v>
      </c>
      <c r="F23" s="2">
        <v>17000</v>
      </c>
      <c r="G23" s="2">
        <v>260000</v>
      </c>
      <c r="H23" s="3">
        <f t="shared" si="0"/>
        <v>279058</v>
      </c>
      <c r="I23" s="6" t="s">
        <v>72</v>
      </c>
      <c r="J23" s="11">
        <v>0</v>
      </c>
      <c r="K23" s="11">
        <v>1500000</v>
      </c>
      <c r="L23" s="11">
        <v>1200000</v>
      </c>
      <c r="M23" s="11">
        <v>13000000</v>
      </c>
      <c r="N23" s="3">
        <f t="shared" si="6"/>
        <v>15700000</v>
      </c>
      <c r="O23" s="17" t="str">
        <f t="shared" si="2"/>
        <v/>
      </c>
      <c r="P23" s="17">
        <f t="shared" si="3"/>
        <v>743.6787307882995</v>
      </c>
      <c r="Q23" s="17">
        <f t="shared" si="4"/>
        <v>70.588235294117652</v>
      </c>
      <c r="R23" s="17">
        <f t="shared" si="5"/>
        <v>50</v>
      </c>
      <c r="S23" s="11"/>
    </row>
    <row r="24" spans="1:19">
      <c r="A24" s="1" t="s">
        <v>2</v>
      </c>
      <c r="B24" s="9" t="s">
        <v>17</v>
      </c>
      <c r="C24" s="1" t="s">
        <v>5</v>
      </c>
      <c r="D24" s="2">
        <v>41</v>
      </c>
      <c r="E24" s="2">
        <v>1610</v>
      </c>
      <c r="F24" s="2">
        <v>20000</v>
      </c>
      <c r="G24" s="2">
        <v>330000</v>
      </c>
      <c r="H24" s="3">
        <f t="shared" si="0"/>
        <v>351651</v>
      </c>
      <c r="I24" s="6" t="s">
        <v>72</v>
      </c>
      <c r="J24" s="11">
        <v>0</v>
      </c>
      <c r="K24" s="11">
        <v>3003000</v>
      </c>
      <c r="L24" s="11">
        <v>1000000</v>
      </c>
      <c r="M24" s="11">
        <v>16786000</v>
      </c>
      <c r="N24" s="3">
        <f t="shared" si="6"/>
        <v>20789000</v>
      </c>
      <c r="O24" s="17" t="str">
        <f t="shared" si="2"/>
        <v/>
      </c>
      <c r="P24" s="17">
        <f t="shared" si="3"/>
        <v>1865.2173913043478</v>
      </c>
      <c r="Q24" s="17">
        <f t="shared" si="4"/>
        <v>50</v>
      </c>
      <c r="R24" s="17">
        <f t="shared" si="5"/>
        <v>50.866666666666667</v>
      </c>
      <c r="S24" s="11"/>
    </row>
    <row r="25" spans="1:19">
      <c r="A25" s="1" t="s">
        <v>2</v>
      </c>
      <c r="B25" s="9" t="s">
        <v>18</v>
      </c>
      <c r="C25" s="1" t="s">
        <v>5</v>
      </c>
      <c r="D25" s="2">
        <v>41</v>
      </c>
      <c r="E25" s="2">
        <v>2891</v>
      </c>
      <c r="F25" s="2">
        <v>51164</v>
      </c>
      <c r="G25" s="2">
        <v>315000</v>
      </c>
      <c r="H25" s="3">
        <f t="shared" si="0"/>
        <v>369096</v>
      </c>
      <c r="I25" s="6" t="s">
        <v>72</v>
      </c>
      <c r="J25" s="11">
        <v>0</v>
      </c>
      <c r="K25" s="11">
        <v>1874000</v>
      </c>
      <c r="L25" s="11">
        <v>2500000</v>
      </c>
      <c r="M25" s="11">
        <v>12519000</v>
      </c>
      <c r="N25" s="3">
        <f t="shared" si="6"/>
        <v>16893000</v>
      </c>
      <c r="O25" s="17" t="str">
        <f t="shared" si="2"/>
        <v/>
      </c>
      <c r="P25" s="17">
        <f t="shared" si="3"/>
        <v>648.21860947768937</v>
      </c>
      <c r="Q25" s="17">
        <f t="shared" si="4"/>
        <v>48.862481432257056</v>
      </c>
      <c r="R25" s="17">
        <f t="shared" si="5"/>
        <v>39.74285714285714</v>
      </c>
      <c r="S25" s="11"/>
    </row>
    <row r="26" spans="1:19">
      <c r="A26" s="1" t="s">
        <v>2</v>
      </c>
      <c r="B26" s="9" t="s">
        <v>19</v>
      </c>
      <c r="C26" s="1" t="s">
        <v>5</v>
      </c>
      <c r="D26" s="2">
        <v>41</v>
      </c>
      <c r="E26" s="2">
        <v>1763</v>
      </c>
      <c r="F26" s="2">
        <v>77508</v>
      </c>
      <c r="G26" s="2">
        <v>400000</v>
      </c>
      <c r="H26" s="3">
        <f t="shared" si="0"/>
        <v>479312</v>
      </c>
      <c r="I26" s="6" t="s">
        <v>72</v>
      </c>
      <c r="J26" s="11">
        <v>0</v>
      </c>
      <c r="K26" s="11">
        <v>1125000</v>
      </c>
      <c r="L26" s="11">
        <v>3106000</v>
      </c>
      <c r="M26" s="11">
        <v>16136000</v>
      </c>
      <c r="N26" s="3">
        <f t="shared" si="6"/>
        <v>20367000</v>
      </c>
      <c r="O26" s="17" t="str">
        <f t="shared" si="2"/>
        <v/>
      </c>
      <c r="P26" s="17">
        <f t="shared" si="3"/>
        <v>638.11684628474188</v>
      </c>
      <c r="Q26" s="17">
        <f t="shared" si="4"/>
        <v>40.073282757908864</v>
      </c>
      <c r="R26" s="17">
        <f t="shared" si="5"/>
        <v>40.340000000000003</v>
      </c>
      <c r="S26" s="11"/>
    </row>
    <row r="27" spans="1:19">
      <c r="A27" s="1" t="s">
        <v>2</v>
      </c>
      <c r="B27" s="9" t="s">
        <v>20</v>
      </c>
      <c r="C27" s="1" t="s">
        <v>5</v>
      </c>
      <c r="D27" s="2">
        <v>41</v>
      </c>
      <c r="E27" s="2">
        <v>1500</v>
      </c>
      <c r="F27" s="2">
        <v>118759</v>
      </c>
      <c r="G27" s="2">
        <v>446148</v>
      </c>
      <c r="H27" s="3">
        <f t="shared" si="0"/>
        <v>566448</v>
      </c>
      <c r="I27" s="6" t="s">
        <v>72</v>
      </c>
      <c r="J27" s="11">
        <v>0</v>
      </c>
      <c r="K27" s="11">
        <v>2000000</v>
      </c>
      <c r="L27" s="11">
        <v>4745000</v>
      </c>
      <c r="M27" s="11">
        <v>18796000</v>
      </c>
      <c r="N27" s="3">
        <f t="shared" si="6"/>
        <v>25541000</v>
      </c>
      <c r="O27" s="17" t="str">
        <f t="shared" si="2"/>
        <v/>
      </c>
      <c r="P27" s="17">
        <f t="shared" si="3"/>
        <v>1333.3333333333333</v>
      </c>
      <c r="Q27" s="17">
        <f t="shared" si="4"/>
        <v>39.954866578532993</v>
      </c>
      <c r="R27" s="17">
        <f t="shared" si="5"/>
        <v>42.129517559195605</v>
      </c>
      <c r="S27" s="11"/>
    </row>
    <row r="28" spans="1:19">
      <c r="A28" s="1" t="s">
        <v>2</v>
      </c>
      <c r="B28" s="9" t="s">
        <v>21</v>
      </c>
      <c r="C28" s="1" t="s">
        <v>5</v>
      </c>
      <c r="D28" s="2">
        <v>41</v>
      </c>
      <c r="E28" s="2">
        <v>1500</v>
      </c>
      <c r="F28" s="2">
        <v>66254</v>
      </c>
      <c r="G28" s="2">
        <v>291410</v>
      </c>
      <c r="H28" s="3">
        <f t="shared" si="0"/>
        <v>359205</v>
      </c>
      <c r="I28" s="6" t="s">
        <v>72</v>
      </c>
      <c r="J28" s="11">
        <v>0</v>
      </c>
      <c r="K28" s="11">
        <v>2000000</v>
      </c>
      <c r="L28" s="11">
        <v>3116000</v>
      </c>
      <c r="M28" s="11">
        <v>12635000</v>
      </c>
      <c r="N28" s="3">
        <f t="shared" si="6"/>
        <v>17751000</v>
      </c>
      <c r="O28" s="17" t="str">
        <f t="shared" si="2"/>
        <v/>
      </c>
      <c r="P28" s="17">
        <f t="shared" si="3"/>
        <v>1333.3333333333333</v>
      </c>
      <c r="Q28" s="17">
        <f t="shared" si="4"/>
        <v>47.031122649198537</v>
      </c>
      <c r="R28" s="17">
        <f t="shared" si="5"/>
        <v>43.358155176555371</v>
      </c>
      <c r="S28" s="11"/>
    </row>
    <row r="29" spans="1:19">
      <c r="A29" s="1" t="s">
        <v>2</v>
      </c>
      <c r="B29" s="9" t="s">
        <v>22</v>
      </c>
      <c r="C29" s="1" t="s">
        <v>5</v>
      </c>
      <c r="D29" s="2">
        <v>41</v>
      </c>
      <c r="E29" s="2">
        <v>540</v>
      </c>
      <c r="F29" s="2">
        <v>19168</v>
      </c>
      <c r="G29" s="2">
        <v>319970</v>
      </c>
      <c r="H29" s="3">
        <f t="shared" si="0"/>
        <v>339719</v>
      </c>
      <c r="I29" s="6" t="s">
        <v>72</v>
      </c>
      <c r="J29" s="11">
        <v>0</v>
      </c>
      <c r="K29" s="11">
        <v>421000</v>
      </c>
      <c r="L29" s="11">
        <v>856000</v>
      </c>
      <c r="M29" s="11">
        <v>17369000</v>
      </c>
      <c r="N29" s="3">
        <f t="shared" si="6"/>
        <v>18646000</v>
      </c>
      <c r="O29" s="17" t="str">
        <f t="shared" si="2"/>
        <v/>
      </c>
      <c r="P29" s="17">
        <f t="shared" si="3"/>
        <v>779.62962962962968</v>
      </c>
      <c r="Q29" s="17">
        <f t="shared" si="4"/>
        <v>44.657762938230384</v>
      </c>
      <c r="R29" s="17">
        <f t="shared" si="5"/>
        <v>54.283214051317309</v>
      </c>
      <c r="S29" s="11"/>
    </row>
    <row r="30" spans="1:19">
      <c r="A30" s="1" t="s">
        <v>2</v>
      </c>
      <c r="B30" s="9" t="s">
        <v>23</v>
      </c>
      <c r="C30" s="1" t="s">
        <v>5</v>
      </c>
      <c r="D30" s="2">
        <v>41</v>
      </c>
      <c r="E30" s="2">
        <v>1400</v>
      </c>
      <c r="F30" s="2">
        <v>51406</v>
      </c>
      <c r="G30" s="2">
        <v>314528</v>
      </c>
      <c r="H30" s="3">
        <f t="shared" si="0"/>
        <v>367375</v>
      </c>
      <c r="I30" s="6" t="s">
        <v>72</v>
      </c>
      <c r="J30" s="11">
        <v>0</v>
      </c>
      <c r="K30" s="11">
        <v>350000</v>
      </c>
      <c r="L30" s="11">
        <v>2049000</v>
      </c>
      <c r="M30" s="11">
        <v>16968000</v>
      </c>
      <c r="N30" s="3">
        <f t="shared" si="6"/>
        <v>19367000</v>
      </c>
      <c r="O30" s="17" t="str">
        <f t="shared" si="2"/>
        <v/>
      </c>
      <c r="P30" s="17">
        <f t="shared" si="3"/>
        <v>250</v>
      </c>
      <c r="Q30" s="17">
        <f t="shared" si="4"/>
        <v>39.859160409290745</v>
      </c>
      <c r="R30" s="17">
        <f t="shared" si="5"/>
        <v>53.947502289144367</v>
      </c>
      <c r="S30" s="11"/>
    </row>
    <row r="31" spans="1:19">
      <c r="A31" s="1" t="s">
        <v>2</v>
      </c>
      <c r="B31" s="9" t="s">
        <v>24</v>
      </c>
      <c r="C31" s="1" t="s">
        <v>5</v>
      </c>
      <c r="D31" s="2">
        <v>41</v>
      </c>
      <c r="E31" s="2">
        <v>1500</v>
      </c>
      <c r="F31" s="2">
        <v>40564</v>
      </c>
      <c r="G31" s="2">
        <v>468256</v>
      </c>
      <c r="H31" s="3">
        <f t="shared" si="0"/>
        <v>510361</v>
      </c>
      <c r="I31" s="6" t="s">
        <v>72</v>
      </c>
      <c r="J31" s="11">
        <v>0</v>
      </c>
      <c r="K31" s="11">
        <v>480000</v>
      </c>
      <c r="L31" s="11">
        <v>1642000</v>
      </c>
      <c r="M31" s="11">
        <v>25928000</v>
      </c>
      <c r="N31" s="3">
        <f t="shared" si="6"/>
        <v>28050000</v>
      </c>
      <c r="O31" s="17" t="str">
        <f t="shared" si="2"/>
        <v/>
      </c>
      <c r="P31" s="17">
        <f t="shared" si="3"/>
        <v>320</v>
      </c>
      <c r="Q31" s="17">
        <f t="shared" si="4"/>
        <v>40.479242678236858</v>
      </c>
      <c r="R31" s="17">
        <f t="shared" si="5"/>
        <v>55.371420761292967</v>
      </c>
      <c r="S31" s="11"/>
    </row>
    <row r="32" spans="1:19">
      <c r="A32" s="1" t="s">
        <v>2</v>
      </c>
      <c r="B32" s="9" t="s">
        <v>25</v>
      </c>
      <c r="C32" s="1" t="s">
        <v>5</v>
      </c>
      <c r="D32" s="2">
        <v>41</v>
      </c>
      <c r="E32" s="2">
        <v>1967</v>
      </c>
      <c r="F32" s="2">
        <v>1661</v>
      </c>
      <c r="G32" s="2">
        <v>356823</v>
      </c>
      <c r="H32" s="3">
        <f t="shared" si="0"/>
        <v>360492</v>
      </c>
      <c r="I32" s="6" t="s">
        <v>72</v>
      </c>
      <c r="J32" s="11">
        <v>0</v>
      </c>
      <c r="K32" s="11">
        <v>1828000</v>
      </c>
      <c r="L32" s="11">
        <v>123000</v>
      </c>
      <c r="M32" s="11">
        <v>20788000</v>
      </c>
      <c r="N32" s="3">
        <f t="shared" si="6"/>
        <v>22739000</v>
      </c>
      <c r="O32" s="17" t="str">
        <f t="shared" si="2"/>
        <v/>
      </c>
      <c r="P32" s="17">
        <f t="shared" si="3"/>
        <v>929.33401118454503</v>
      </c>
      <c r="Q32" s="17">
        <f t="shared" si="4"/>
        <v>74.051776038531003</v>
      </c>
      <c r="R32" s="17">
        <f t="shared" si="5"/>
        <v>58.258576381006833</v>
      </c>
      <c r="S32" s="11"/>
    </row>
    <row r="33" spans="1:19">
      <c r="A33" s="1" t="s">
        <v>2</v>
      </c>
      <c r="B33" s="9" t="s">
        <v>26</v>
      </c>
      <c r="C33" s="1" t="s">
        <v>5</v>
      </c>
      <c r="D33" s="2">
        <v>0</v>
      </c>
      <c r="E33" s="2">
        <v>4682</v>
      </c>
      <c r="F33" s="2">
        <v>3042</v>
      </c>
      <c r="G33" s="2">
        <v>428028</v>
      </c>
      <c r="H33" s="3">
        <f t="shared" si="0"/>
        <v>435752</v>
      </c>
      <c r="I33" s="6" t="s">
        <v>72</v>
      </c>
      <c r="J33" s="11">
        <v>0</v>
      </c>
      <c r="K33" s="11">
        <v>3447000</v>
      </c>
      <c r="L33" s="11">
        <v>213000</v>
      </c>
      <c r="M33" s="11">
        <v>21719000</v>
      </c>
      <c r="N33" s="3">
        <f t="shared" si="6"/>
        <v>25379000</v>
      </c>
      <c r="O33" s="17" t="str">
        <f t="shared" si="2"/>
        <v/>
      </c>
      <c r="P33" s="17">
        <f t="shared" si="3"/>
        <v>736.22383596753525</v>
      </c>
      <c r="Q33" s="17">
        <f t="shared" si="4"/>
        <v>70.019723865877708</v>
      </c>
      <c r="R33" s="17">
        <f t="shared" si="5"/>
        <v>50.742007532217521</v>
      </c>
      <c r="S33" s="11"/>
    </row>
    <row r="34" spans="1:19">
      <c r="A34" s="1" t="s">
        <v>2</v>
      </c>
      <c r="B34" s="9" t="s">
        <v>27</v>
      </c>
      <c r="C34" s="1" t="s">
        <v>5</v>
      </c>
      <c r="D34" s="2">
        <v>0</v>
      </c>
      <c r="E34" s="2">
        <v>8146</v>
      </c>
      <c r="F34" s="2">
        <v>15005</v>
      </c>
      <c r="G34" s="2">
        <v>441302</v>
      </c>
      <c r="H34" s="3">
        <f t="shared" si="0"/>
        <v>464453</v>
      </c>
      <c r="I34" s="6" t="s">
        <v>72</v>
      </c>
      <c r="J34" s="11">
        <v>0</v>
      </c>
      <c r="K34" s="11">
        <v>5470000</v>
      </c>
      <c r="L34" s="11">
        <v>1292000</v>
      </c>
      <c r="M34" s="11">
        <v>20491000</v>
      </c>
      <c r="N34" s="3">
        <f t="shared" si="6"/>
        <v>27253000</v>
      </c>
      <c r="O34" s="17" t="str">
        <f t="shared" si="2"/>
        <v/>
      </c>
      <c r="P34" s="17">
        <f t="shared" si="3"/>
        <v>671.49521237417139</v>
      </c>
      <c r="Q34" s="17">
        <f t="shared" si="4"/>
        <v>86.104631789403527</v>
      </c>
      <c r="R34" s="17">
        <f t="shared" si="5"/>
        <v>46.433054914774914</v>
      </c>
      <c r="S34" s="11"/>
    </row>
    <row r="35" spans="1:19">
      <c r="A35" s="1" t="s">
        <v>2</v>
      </c>
      <c r="B35" s="9" t="s">
        <v>28</v>
      </c>
      <c r="C35" s="1" t="s">
        <v>5</v>
      </c>
      <c r="D35" s="2">
        <v>5</v>
      </c>
      <c r="E35" s="2">
        <v>6143</v>
      </c>
      <c r="F35" s="2">
        <v>28509</v>
      </c>
      <c r="G35" s="2">
        <v>386523</v>
      </c>
      <c r="H35" s="3">
        <f t="shared" si="0"/>
        <v>421180</v>
      </c>
      <c r="I35" s="6" t="s">
        <v>72</v>
      </c>
      <c r="J35" s="11">
        <v>3000</v>
      </c>
      <c r="K35" s="11">
        <v>3920000</v>
      </c>
      <c r="L35" s="11">
        <v>2078000</v>
      </c>
      <c r="M35" s="11">
        <v>17666000</v>
      </c>
      <c r="N35" s="3">
        <f t="shared" si="6"/>
        <v>23667000</v>
      </c>
      <c r="O35" s="17">
        <f t="shared" si="2"/>
        <v>600</v>
      </c>
      <c r="P35" s="17">
        <f t="shared" si="3"/>
        <v>638.1246947745401</v>
      </c>
      <c r="Q35" s="17">
        <f t="shared" si="4"/>
        <v>72.889263039741834</v>
      </c>
      <c r="R35" s="17">
        <f t="shared" si="5"/>
        <v>45.704912773625374</v>
      </c>
      <c r="S35" s="11"/>
    </row>
    <row r="36" spans="1:19">
      <c r="A36" s="1" t="s">
        <v>2</v>
      </c>
      <c r="B36" s="9" t="s">
        <v>29</v>
      </c>
      <c r="C36" s="1" t="s">
        <v>5</v>
      </c>
      <c r="D36" s="2">
        <v>7</v>
      </c>
      <c r="E36" s="2">
        <v>5982</v>
      </c>
      <c r="F36" s="2">
        <v>18616</v>
      </c>
      <c r="G36" s="2">
        <v>346775</v>
      </c>
      <c r="H36" s="3">
        <f t="shared" si="0"/>
        <v>371380</v>
      </c>
      <c r="I36" s="6" t="s">
        <v>72</v>
      </c>
      <c r="J36" s="11">
        <v>6000</v>
      </c>
      <c r="K36" s="11">
        <v>4043000</v>
      </c>
      <c r="L36" s="11">
        <v>1528000</v>
      </c>
      <c r="M36" s="11">
        <v>17959000</v>
      </c>
      <c r="N36" s="3">
        <f t="shared" si="6"/>
        <v>23536000</v>
      </c>
      <c r="O36" s="17">
        <f t="shared" si="2"/>
        <v>857.14285714285711</v>
      </c>
      <c r="P36" s="17">
        <f t="shared" si="3"/>
        <v>675.86091608157801</v>
      </c>
      <c r="Q36" s="17">
        <f t="shared" si="4"/>
        <v>82.079931241942418</v>
      </c>
      <c r="R36" s="17">
        <f t="shared" si="5"/>
        <v>51.788623747386637</v>
      </c>
      <c r="S36" s="11"/>
    </row>
    <row r="37" spans="1:19">
      <c r="A37" s="1" t="s">
        <v>2</v>
      </c>
      <c r="B37" s="9" t="s">
        <v>30</v>
      </c>
      <c r="C37" s="1" t="s">
        <v>5</v>
      </c>
      <c r="D37" s="2">
        <v>13</v>
      </c>
      <c r="E37" s="2">
        <v>5941</v>
      </c>
      <c r="F37" s="2">
        <v>13379</v>
      </c>
      <c r="G37" s="2">
        <v>586950</v>
      </c>
      <c r="H37" s="3">
        <f t="shared" si="0"/>
        <v>606283</v>
      </c>
      <c r="I37" s="6" t="s">
        <v>72</v>
      </c>
      <c r="J37" s="11">
        <v>5000</v>
      </c>
      <c r="K37" s="11">
        <v>3951000</v>
      </c>
      <c r="L37" s="11">
        <v>1020000</v>
      </c>
      <c r="M37" s="11">
        <v>28942000</v>
      </c>
      <c r="N37" s="3">
        <f t="shared" si="6"/>
        <v>33918000</v>
      </c>
      <c r="O37" s="17">
        <f t="shared" si="2"/>
        <v>384.61538461538464</v>
      </c>
      <c r="P37" s="17">
        <f t="shared" si="3"/>
        <v>665.03955563036527</v>
      </c>
      <c r="Q37" s="17">
        <f t="shared" si="4"/>
        <v>76.23888182973316</v>
      </c>
      <c r="R37" s="17">
        <f t="shared" si="5"/>
        <v>49.309140471931173</v>
      </c>
      <c r="S37" s="11"/>
    </row>
    <row r="38" spans="1:19">
      <c r="A38" s="1" t="s">
        <v>2</v>
      </c>
      <c r="B38" s="9" t="s">
        <v>31</v>
      </c>
      <c r="C38" s="1" t="s">
        <v>5</v>
      </c>
      <c r="D38" s="2">
        <v>0</v>
      </c>
      <c r="E38" s="2">
        <v>1873</v>
      </c>
      <c r="F38" s="2">
        <v>4192</v>
      </c>
      <c r="G38" s="2">
        <v>327782</v>
      </c>
      <c r="H38" s="3">
        <f t="shared" si="0"/>
        <v>333847</v>
      </c>
      <c r="I38" s="6" t="s">
        <v>72</v>
      </c>
      <c r="J38" s="11">
        <v>0</v>
      </c>
      <c r="K38" s="11">
        <v>1246000</v>
      </c>
      <c r="L38" s="11">
        <v>289000</v>
      </c>
      <c r="M38" s="11">
        <v>14597000</v>
      </c>
      <c r="N38" s="3">
        <f t="shared" si="6"/>
        <v>16132000</v>
      </c>
      <c r="O38" s="17" t="str">
        <f t="shared" si="2"/>
        <v/>
      </c>
      <c r="P38" s="17">
        <f t="shared" si="3"/>
        <v>665.24292578750669</v>
      </c>
      <c r="Q38" s="17">
        <f t="shared" si="4"/>
        <v>68.940839694656489</v>
      </c>
      <c r="R38" s="17">
        <f t="shared" si="5"/>
        <v>44.532646698110327</v>
      </c>
      <c r="S38" s="11"/>
    </row>
    <row r="39" spans="1:19">
      <c r="A39" s="1" t="s">
        <v>2</v>
      </c>
      <c r="B39" s="9" t="s">
        <v>32</v>
      </c>
      <c r="C39" s="1" t="s">
        <v>5</v>
      </c>
      <c r="D39" s="2">
        <v>21</v>
      </c>
      <c r="E39" s="2">
        <v>1528</v>
      </c>
      <c r="F39" s="2">
        <v>2250</v>
      </c>
      <c r="G39" s="2">
        <v>573218</v>
      </c>
      <c r="H39" s="3">
        <f t="shared" si="0"/>
        <v>577017</v>
      </c>
      <c r="I39" s="6" t="s">
        <v>72</v>
      </c>
      <c r="J39" s="11">
        <v>25000</v>
      </c>
      <c r="K39" s="11">
        <v>745000</v>
      </c>
      <c r="L39" s="11">
        <v>248000</v>
      </c>
      <c r="M39" s="11">
        <v>33097000</v>
      </c>
      <c r="N39" s="3">
        <f t="shared" si="6"/>
        <v>34115000</v>
      </c>
      <c r="O39" s="17">
        <f t="shared" si="2"/>
        <v>1190.4761904761904</v>
      </c>
      <c r="P39" s="17">
        <f t="shared" si="3"/>
        <v>487.565445026178</v>
      </c>
      <c r="Q39" s="17">
        <f t="shared" si="4"/>
        <v>110.22222222222223</v>
      </c>
      <c r="R39" s="17">
        <f t="shared" si="5"/>
        <v>57.738940507799825</v>
      </c>
      <c r="S39" s="11"/>
    </row>
    <row r="40" spans="1:19">
      <c r="A40" s="1" t="s">
        <v>2</v>
      </c>
      <c r="B40" s="9" t="s">
        <v>33</v>
      </c>
      <c r="C40" s="1" t="s">
        <v>5</v>
      </c>
      <c r="D40" s="2">
        <v>9</v>
      </c>
      <c r="E40" s="2">
        <v>1217</v>
      </c>
      <c r="F40" s="2">
        <v>1000</v>
      </c>
      <c r="G40" s="2">
        <v>722511</v>
      </c>
      <c r="H40" s="3">
        <f t="shared" si="0"/>
        <v>724737</v>
      </c>
      <c r="I40" s="6" t="s">
        <v>72</v>
      </c>
      <c r="J40" s="11">
        <v>7000</v>
      </c>
      <c r="K40" s="11">
        <v>1027000</v>
      </c>
      <c r="L40" s="11">
        <v>54000</v>
      </c>
      <c r="M40" s="11">
        <v>53724000</v>
      </c>
      <c r="N40" s="3">
        <f t="shared" si="6"/>
        <v>54812000</v>
      </c>
      <c r="O40" s="17">
        <f t="shared" si="2"/>
        <v>777.77777777777783</v>
      </c>
      <c r="P40" s="17">
        <f t="shared" si="3"/>
        <v>843.87838948233366</v>
      </c>
      <c r="Q40" s="17">
        <f t="shared" si="4"/>
        <v>54</v>
      </c>
      <c r="R40" s="17">
        <f t="shared" si="5"/>
        <v>74.357345424498732</v>
      </c>
      <c r="S40" s="11"/>
    </row>
    <row r="41" spans="1:19">
      <c r="A41" s="1" t="s">
        <v>2</v>
      </c>
      <c r="B41" s="9" t="s">
        <v>34</v>
      </c>
      <c r="C41" s="1" t="s">
        <v>5</v>
      </c>
      <c r="D41" s="2">
        <v>15</v>
      </c>
      <c r="E41" s="2">
        <v>1066</v>
      </c>
      <c r="F41" s="2">
        <v>6269</v>
      </c>
      <c r="G41" s="2">
        <v>729453</v>
      </c>
      <c r="H41" s="3">
        <f t="shared" si="0"/>
        <v>736803</v>
      </c>
      <c r="I41" s="6" t="s">
        <v>72</v>
      </c>
      <c r="J41" s="11">
        <v>14000</v>
      </c>
      <c r="K41" s="11">
        <v>676000</v>
      </c>
      <c r="L41" s="11">
        <v>594000</v>
      </c>
      <c r="M41" s="11">
        <v>80989000</v>
      </c>
      <c r="N41" s="3">
        <f t="shared" si="6"/>
        <v>82273000</v>
      </c>
      <c r="O41" s="17">
        <f t="shared" si="2"/>
        <v>933.33333333333337</v>
      </c>
      <c r="P41" s="17">
        <f t="shared" si="3"/>
        <v>634.14634146341461</v>
      </c>
      <c r="Q41" s="17">
        <f t="shared" si="4"/>
        <v>94.751954059658644</v>
      </c>
      <c r="R41" s="17">
        <f t="shared" si="5"/>
        <v>111.02702984290968</v>
      </c>
      <c r="S41" s="11"/>
    </row>
    <row r="42" spans="1:19">
      <c r="A42" s="1" t="s">
        <v>2</v>
      </c>
      <c r="B42" s="9" t="s">
        <v>35</v>
      </c>
      <c r="C42" s="1" t="s">
        <v>5</v>
      </c>
      <c r="D42" s="2">
        <v>16</v>
      </c>
      <c r="E42" s="2">
        <v>638</v>
      </c>
      <c r="F42" s="2">
        <v>11323</v>
      </c>
      <c r="G42" s="2">
        <v>911479</v>
      </c>
      <c r="H42" s="3">
        <f t="shared" si="0"/>
        <v>923456</v>
      </c>
      <c r="I42" s="6" t="s">
        <v>72</v>
      </c>
      <c r="J42" s="11">
        <v>27000</v>
      </c>
      <c r="K42" s="11">
        <v>244000</v>
      </c>
      <c r="L42" s="11">
        <v>635000</v>
      </c>
      <c r="M42" s="11">
        <v>80739000</v>
      </c>
      <c r="N42" s="3">
        <f t="shared" si="6"/>
        <v>81645000</v>
      </c>
      <c r="O42" s="17">
        <f t="shared" si="2"/>
        <v>1687.5</v>
      </c>
      <c r="P42" s="17">
        <f t="shared" si="3"/>
        <v>382.44514106583074</v>
      </c>
      <c r="Q42" s="17">
        <f t="shared" si="4"/>
        <v>56.080544025434953</v>
      </c>
      <c r="R42" s="17">
        <f t="shared" si="5"/>
        <v>88.580208649897585</v>
      </c>
      <c r="S42" s="11"/>
    </row>
    <row r="43" spans="1:19">
      <c r="A43" s="1" t="s">
        <v>2</v>
      </c>
      <c r="B43" s="9" t="s">
        <v>36</v>
      </c>
      <c r="C43" s="1" t="s">
        <v>5</v>
      </c>
      <c r="D43" s="2">
        <v>2</v>
      </c>
      <c r="E43" s="2">
        <v>646</v>
      </c>
      <c r="F43" s="2">
        <v>2784</v>
      </c>
      <c r="G43" s="2">
        <v>732231</v>
      </c>
      <c r="H43" s="3">
        <f t="shared" si="0"/>
        <v>735663</v>
      </c>
      <c r="I43" s="6" t="s">
        <v>72</v>
      </c>
      <c r="J43" s="11">
        <v>5000</v>
      </c>
      <c r="K43" s="11">
        <v>198000</v>
      </c>
      <c r="L43" s="11">
        <v>236000</v>
      </c>
      <c r="M43" s="11">
        <v>87877000</v>
      </c>
      <c r="N43" s="3">
        <f t="shared" si="6"/>
        <v>88316000</v>
      </c>
      <c r="O43" s="17">
        <f t="shared" si="2"/>
        <v>2500</v>
      </c>
      <c r="P43" s="17">
        <f t="shared" si="3"/>
        <v>306.50154798761611</v>
      </c>
      <c r="Q43" s="17">
        <f t="shared" si="4"/>
        <v>84.770114942528735</v>
      </c>
      <c r="R43" s="17">
        <f t="shared" si="5"/>
        <v>120.01267359617388</v>
      </c>
      <c r="S43" s="11"/>
    </row>
    <row r="44" spans="1:19">
      <c r="A44" s="1" t="s">
        <v>2</v>
      </c>
      <c r="B44" s="9" t="s">
        <v>37</v>
      </c>
      <c r="C44" s="1" t="s">
        <v>5</v>
      </c>
      <c r="D44" s="2">
        <v>2</v>
      </c>
      <c r="E44" s="2">
        <v>1285</v>
      </c>
      <c r="F44" s="2">
        <v>12415</v>
      </c>
      <c r="G44" s="2">
        <v>424897</v>
      </c>
      <c r="H44" s="3">
        <f t="shared" si="0"/>
        <v>438599</v>
      </c>
      <c r="I44" s="6" t="s">
        <v>72</v>
      </c>
      <c r="J44" s="11">
        <v>2000</v>
      </c>
      <c r="K44" s="11">
        <v>519000</v>
      </c>
      <c r="L44" s="11">
        <v>1260000</v>
      </c>
      <c r="M44" s="11">
        <v>75791000</v>
      </c>
      <c r="N44" s="3">
        <f t="shared" si="6"/>
        <v>77572000</v>
      </c>
      <c r="O44" s="17">
        <f t="shared" si="2"/>
        <v>1000</v>
      </c>
      <c r="P44" s="17">
        <f t="shared" si="3"/>
        <v>403.8910505836576</v>
      </c>
      <c r="Q44" s="17">
        <f t="shared" si="4"/>
        <v>101.49013290374548</v>
      </c>
      <c r="R44" s="17">
        <f t="shared" si="5"/>
        <v>178.37499441041004</v>
      </c>
      <c r="S44" s="11"/>
    </row>
    <row r="45" spans="1:19">
      <c r="A45" s="1" t="s">
        <v>2</v>
      </c>
      <c r="B45" s="9" t="s">
        <v>38</v>
      </c>
      <c r="C45" s="1" t="s">
        <v>5</v>
      </c>
      <c r="D45" s="2">
        <v>4</v>
      </c>
      <c r="E45" s="2">
        <v>1194</v>
      </c>
      <c r="F45" s="2">
        <v>112765</v>
      </c>
      <c r="G45" s="2">
        <v>121914</v>
      </c>
      <c r="H45" s="3">
        <f t="shared" si="0"/>
        <v>235877</v>
      </c>
      <c r="I45" s="6" t="s">
        <v>72</v>
      </c>
      <c r="J45" s="11">
        <v>16000</v>
      </c>
      <c r="K45" s="11">
        <v>626000</v>
      </c>
      <c r="L45" s="11">
        <v>13908000</v>
      </c>
      <c r="M45" s="11">
        <v>14193000</v>
      </c>
      <c r="N45" s="3">
        <f t="shared" si="6"/>
        <v>28743000</v>
      </c>
      <c r="O45" s="17">
        <f t="shared" si="2"/>
        <v>4000</v>
      </c>
      <c r="P45" s="17">
        <f t="shared" si="3"/>
        <v>524.28810720268007</v>
      </c>
      <c r="Q45" s="17">
        <f t="shared" si="4"/>
        <v>123.33614153327717</v>
      </c>
      <c r="R45" s="17">
        <f t="shared" si="5"/>
        <v>116.41813081352429</v>
      </c>
      <c r="S45" s="11"/>
    </row>
    <row r="46" spans="1:19">
      <c r="A46" s="1" t="s">
        <v>2</v>
      </c>
      <c r="B46" s="9" t="s">
        <v>39</v>
      </c>
      <c r="C46" s="1" t="s">
        <v>5</v>
      </c>
      <c r="D46" s="2">
        <v>3</v>
      </c>
      <c r="E46" s="2">
        <v>692</v>
      </c>
      <c r="F46" s="2">
        <v>175453</v>
      </c>
      <c r="G46" s="2">
        <v>190757</v>
      </c>
      <c r="H46" s="3">
        <f t="shared" si="0"/>
        <v>366905</v>
      </c>
      <c r="I46" s="6" t="s">
        <v>72</v>
      </c>
      <c r="J46" s="11">
        <v>9000</v>
      </c>
      <c r="K46" s="11">
        <v>417000</v>
      </c>
      <c r="L46" s="11">
        <v>23049000</v>
      </c>
      <c r="M46" s="11">
        <v>25386000</v>
      </c>
      <c r="N46" s="3">
        <f t="shared" si="6"/>
        <v>48861000</v>
      </c>
      <c r="O46" s="17">
        <f t="shared" si="2"/>
        <v>3000</v>
      </c>
      <c r="P46" s="17">
        <f t="shared" si="3"/>
        <v>602.60115606936415</v>
      </c>
      <c r="Q46" s="17">
        <f t="shared" si="4"/>
        <v>131.36851464494765</v>
      </c>
      <c r="R46" s="17">
        <f t="shared" si="5"/>
        <v>133.08030635835121</v>
      </c>
      <c r="S46" s="11"/>
    </row>
    <row r="47" spans="1:19">
      <c r="A47" s="1" t="s">
        <v>2</v>
      </c>
      <c r="B47" s="9" t="s">
        <v>40</v>
      </c>
      <c r="C47" s="1" t="s">
        <v>5</v>
      </c>
      <c r="E47" s="2">
        <v>1707</v>
      </c>
      <c r="F47" s="2">
        <v>276018</v>
      </c>
      <c r="G47" s="2">
        <v>170958</v>
      </c>
      <c r="H47" s="3">
        <f t="shared" si="0"/>
        <v>448683</v>
      </c>
      <c r="I47" s="6" t="s">
        <v>72</v>
      </c>
      <c r="J47" s="11">
        <v>0</v>
      </c>
      <c r="K47" s="11">
        <v>1237000</v>
      </c>
      <c r="L47" s="11">
        <v>33424000</v>
      </c>
      <c r="M47" s="11">
        <v>22429000</v>
      </c>
      <c r="N47" s="3">
        <f t="shared" si="6"/>
        <v>57090000</v>
      </c>
      <c r="O47" s="17" t="str">
        <f t="shared" si="2"/>
        <v/>
      </c>
      <c r="P47" s="17">
        <f t="shared" si="3"/>
        <v>724.66315172817804</v>
      </c>
      <c r="Q47" s="17">
        <f t="shared" si="4"/>
        <v>121.09355186980559</v>
      </c>
      <c r="R47" s="17">
        <f t="shared" si="5"/>
        <v>131.19596626071902</v>
      </c>
      <c r="S47" s="11"/>
    </row>
    <row r="48" spans="1:19">
      <c r="A48" s="1" t="s">
        <v>2</v>
      </c>
      <c r="B48" s="9" t="s">
        <v>41</v>
      </c>
      <c r="C48" s="1" t="s">
        <v>5</v>
      </c>
      <c r="E48" s="2">
        <v>2738</v>
      </c>
      <c r="F48" s="2">
        <v>28880</v>
      </c>
      <c r="G48" s="2">
        <v>88068</v>
      </c>
      <c r="H48" s="3">
        <f t="shared" si="0"/>
        <v>119686</v>
      </c>
      <c r="I48" s="6" t="s">
        <v>72</v>
      </c>
      <c r="J48" s="11">
        <v>0</v>
      </c>
      <c r="K48" s="11">
        <v>2341000</v>
      </c>
      <c r="L48" s="11">
        <v>3760000</v>
      </c>
      <c r="M48" s="11">
        <v>11042000</v>
      </c>
      <c r="N48" s="3">
        <f t="shared" si="6"/>
        <v>17143000</v>
      </c>
      <c r="O48" s="17" t="str">
        <f t="shared" si="2"/>
        <v/>
      </c>
      <c r="P48" s="17">
        <f t="shared" si="3"/>
        <v>855.00365230094962</v>
      </c>
      <c r="Q48" s="17">
        <f t="shared" si="4"/>
        <v>130.19390581717451</v>
      </c>
      <c r="R48" s="17">
        <f t="shared" si="5"/>
        <v>125.38038788209111</v>
      </c>
      <c r="S48" s="11"/>
    </row>
    <row r="49" spans="1:19">
      <c r="A49" s="1" t="s">
        <v>2</v>
      </c>
      <c r="B49" s="9" t="s">
        <v>42</v>
      </c>
      <c r="C49" s="1" t="s">
        <v>5</v>
      </c>
      <c r="E49" s="2">
        <v>20632</v>
      </c>
      <c r="F49" s="2">
        <v>21157</v>
      </c>
      <c r="G49" s="2">
        <v>60120</v>
      </c>
      <c r="H49" s="3">
        <f t="shared" si="0"/>
        <v>101909</v>
      </c>
      <c r="I49" s="6" t="s">
        <v>72</v>
      </c>
      <c r="J49" s="11">
        <v>0</v>
      </c>
      <c r="K49" s="11">
        <v>4042000</v>
      </c>
      <c r="L49" s="11">
        <v>2491000</v>
      </c>
      <c r="M49" s="11">
        <v>5936000</v>
      </c>
      <c r="N49" s="3">
        <f t="shared" si="6"/>
        <v>12469000</v>
      </c>
      <c r="O49" s="17" t="str">
        <f t="shared" si="2"/>
        <v/>
      </c>
      <c r="P49" s="17">
        <f t="shared" si="3"/>
        <v>195.9092671578131</v>
      </c>
      <c r="Q49" s="17">
        <f t="shared" si="4"/>
        <v>117.7388098501678</v>
      </c>
      <c r="R49" s="17">
        <f t="shared" si="5"/>
        <v>98.735861610113105</v>
      </c>
      <c r="S49" s="11"/>
    </row>
    <row r="50" spans="1:19">
      <c r="A50" s="1" t="s">
        <v>2</v>
      </c>
      <c r="B50" s="9" t="s">
        <v>43</v>
      </c>
      <c r="C50" s="1" t="s">
        <v>5</v>
      </c>
      <c r="D50" s="2">
        <v>1</v>
      </c>
      <c r="E50" s="2">
        <v>5586</v>
      </c>
      <c r="F50" s="2">
        <v>70357</v>
      </c>
      <c r="G50" s="2">
        <v>91961</v>
      </c>
      <c r="H50" s="3">
        <f t="shared" si="0"/>
        <v>167905</v>
      </c>
      <c r="I50" s="6" t="s">
        <v>72</v>
      </c>
      <c r="J50" s="11">
        <v>1000</v>
      </c>
      <c r="K50" s="11">
        <v>2255000</v>
      </c>
      <c r="L50" s="11">
        <v>1960000</v>
      </c>
      <c r="M50" s="11">
        <v>9705000</v>
      </c>
      <c r="N50" s="3">
        <f t="shared" si="6"/>
        <v>13921000</v>
      </c>
      <c r="O50" s="17">
        <f t="shared" si="2"/>
        <v>1000</v>
      </c>
      <c r="P50" s="17">
        <f t="shared" si="3"/>
        <v>403.68779090583604</v>
      </c>
      <c r="Q50" s="17">
        <f t="shared" si="4"/>
        <v>27.857924584618445</v>
      </c>
      <c r="R50" s="17">
        <f t="shared" si="5"/>
        <v>105.5338676177945</v>
      </c>
      <c r="S50" s="11"/>
    </row>
    <row r="51" spans="1:19">
      <c r="A51" s="1" t="s">
        <v>2</v>
      </c>
      <c r="B51" s="9" t="s">
        <v>44</v>
      </c>
      <c r="C51" s="1" t="s">
        <v>5</v>
      </c>
      <c r="D51" s="2">
        <v>147</v>
      </c>
      <c r="E51" s="2">
        <v>2900</v>
      </c>
      <c r="F51" s="2">
        <v>13500</v>
      </c>
      <c r="G51" s="2">
        <v>73600</v>
      </c>
      <c r="H51" s="3">
        <f t="shared" si="0"/>
        <v>90147</v>
      </c>
      <c r="I51" s="6" t="s">
        <v>72</v>
      </c>
      <c r="J51" s="11">
        <v>147000</v>
      </c>
      <c r="K51" s="11">
        <v>1422000</v>
      </c>
      <c r="L51" s="11">
        <v>1590000</v>
      </c>
      <c r="M51" s="11">
        <v>7803000</v>
      </c>
      <c r="N51" s="3">
        <f t="shared" si="6"/>
        <v>10962000</v>
      </c>
      <c r="O51" s="17">
        <f t="shared" si="2"/>
        <v>1000</v>
      </c>
      <c r="P51" s="17">
        <f t="shared" si="3"/>
        <v>490.34482758620692</v>
      </c>
      <c r="Q51" s="17">
        <f t="shared" si="4"/>
        <v>117.77777777777777</v>
      </c>
      <c r="R51" s="17">
        <f t="shared" si="5"/>
        <v>106.01902173913044</v>
      </c>
      <c r="S51" s="11"/>
    </row>
    <row r="52" spans="1:19">
      <c r="A52" s="1" t="s">
        <v>2</v>
      </c>
      <c r="B52" s="9" t="s">
        <v>45</v>
      </c>
      <c r="C52" s="1" t="s">
        <v>5</v>
      </c>
      <c r="D52" s="2">
        <v>5</v>
      </c>
      <c r="E52" s="2">
        <v>6780</v>
      </c>
      <c r="F52" s="2">
        <v>35746</v>
      </c>
      <c r="G52" s="2">
        <v>79476</v>
      </c>
      <c r="H52" s="3">
        <f t="shared" si="0"/>
        <v>122007</v>
      </c>
      <c r="I52" s="6" t="s">
        <v>72</v>
      </c>
      <c r="J52" s="11">
        <v>8000</v>
      </c>
      <c r="K52" s="11">
        <v>2362000</v>
      </c>
      <c r="L52" s="11">
        <v>3163000</v>
      </c>
      <c r="M52" s="11">
        <v>9492000</v>
      </c>
      <c r="N52" s="3">
        <f t="shared" si="6"/>
        <v>15025000</v>
      </c>
      <c r="O52" s="17">
        <f t="shared" si="2"/>
        <v>1600</v>
      </c>
      <c r="P52" s="17">
        <f t="shared" si="3"/>
        <v>348.37758112094394</v>
      </c>
      <c r="Q52" s="17">
        <f t="shared" si="4"/>
        <v>88.485424942650923</v>
      </c>
      <c r="R52" s="17">
        <f t="shared" si="5"/>
        <v>119.43228144345463</v>
      </c>
      <c r="S52" s="11"/>
    </row>
    <row r="53" spans="1:19">
      <c r="A53" s="1" t="s">
        <v>2</v>
      </c>
      <c r="B53" s="9" t="s">
        <v>46</v>
      </c>
      <c r="C53" s="1" t="s">
        <v>5</v>
      </c>
      <c r="D53" s="2">
        <v>36</v>
      </c>
      <c r="E53" s="2">
        <v>3426</v>
      </c>
      <c r="F53" s="2">
        <v>52029</v>
      </c>
      <c r="G53" s="2">
        <v>20781</v>
      </c>
      <c r="H53" s="3">
        <f t="shared" si="0"/>
        <v>76272</v>
      </c>
      <c r="I53" s="6" t="s">
        <v>72</v>
      </c>
      <c r="J53" s="11">
        <v>21000</v>
      </c>
      <c r="K53" s="11">
        <v>2172000</v>
      </c>
      <c r="L53" s="11">
        <v>4177000</v>
      </c>
      <c r="M53" s="11">
        <v>5447000</v>
      </c>
      <c r="N53" s="3">
        <f t="shared" si="6"/>
        <v>11817000</v>
      </c>
      <c r="O53" s="17">
        <f t="shared" si="2"/>
        <v>583.33333333333337</v>
      </c>
      <c r="P53" s="17">
        <f t="shared" si="3"/>
        <v>633.97548161120835</v>
      </c>
      <c r="Q53" s="17">
        <f t="shared" si="4"/>
        <v>80.282150339233894</v>
      </c>
      <c r="R53" s="17">
        <f t="shared" si="5"/>
        <v>262.11443145180692</v>
      </c>
      <c r="S53" s="11"/>
    </row>
    <row r="54" spans="1:19">
      <c r="A54" s="1" t="s">
        <v>50</v>
      </c>
      <c r="B54" s="13">
        <v>1970</v>
      </c>
      <c r="C54" s="1" t="s">
        <v>5</v>
      </c>
      <c r="E54" s="2">
        <v>5187</v>
      </c>
      <c r="F54" s="3"/>
      <c r="G54" s="2">
        <v>274137</v>
      </c>
      <c r="H54" s="3">
        <f t="shared" si="0"/>
        <v>279324</v>
      </c>
      <c r="I54" s="6" t="s">
        <v>72</v>
      </c>
      <c r="J54" s="11">
        <v>0</v>
      </c>
      <c r="K54" s="11">
        <v>458000</v>
      </c>
      <c r="L54" s="11">
        <v>0</v>
      </c>
      <c r="M54" s="11">
        <v>4830000</v>
      </c>
      <c r="N54" s="3">
        <f t="shared" ref="N54:N63" si="7">SUM(J54:M54)</f>
        <v>5288000</v>
      </c>
      <c r="O54" s="17" t="str">
        <f t="shared" si="2"/>
        <v/>
      </c>
      <c r="P54" s="17">
        <f t="shared" si="3"/>
        <v>88.297667245035669</v>
      </c>
      <c r="Q54" s="17" t="str">
        <f t="shared" si="4"/>
        <v/>
      </c>
      <c r="R54" s="17">
        <f t="shared" si="5"/>
        <v>17.618927762396176</v>
      </c>
      <c r="S54" s="11"/>
    </row>
    <row r="55" spans="1:19">
      <c r="A55" s="1" t="s">
        <v>50</v>
      </c>
      <c r="B55" s="13">
        <v>1971</v>
      </c>
      <c r="C55" s="1" t="s">
        <v>5</v>
      </c>
      <c r="E55" s="2">
        <v>5779</v>
      </c>
      <c r="F55" s="3"/>
      <c r="G55" s="2">
        <v>254743</v>
      </c>
      <c r="H55" s="3">
        <f t="shared" si="0"/>
        <v>260522</v>
      </c>
      <c r="I55" s="6" t="s">
        <v>72</v>
      </c>
      <c r="J55" s="11">
        <v>0</v>
      </c>
      <c r="K55" s="11">
        <v>489000</v>
      </c>
      <c r="L55" s="11">
        <v>0</v>
      </c>
      <c r="M55" s="11">
        <v>4548000</v>
      </c>
      <c r="N55" s="3">
        <f t="shared" si="7"/>
        <v>5037000</v>
      </c>
      <c r="O55" s="17" t="str">
        <f t="shared" si="2"/>
        <v/>
      </c>
      <c r="P55" s="17">
        <f t="shared" si="3"/>
        <v>84.616715694756877</v>
      </c>
      <c r="Q55" s="17" t="str">
        <f t="shared" si="4"/>
        <v/>
      </c>
      <c r="R55" s="17">
        <f t="shared" si="5"/>
        <v>17.853287430861691</v>
      </c>
      <c r="S55" s="11"/>
    </row>
    <row r="56" spans="1:19">
      <c r="A56" s="1" t="s">
        <v>50</v>
      </c>
      <c r="B56" s="13">
        <v>1972</v>
      </c>
      <c r="C56" s="1" t="s">
        <v>5</v>
      </c>
      <c r="E56" s="2">
        <v>15427</v>
      </c>
      <c r="F56" s="3"/>
      <c r="G56" s="2">
        <v>422931</v>
      </c>
      <c r="H56" s="3">
        <f t="shared" si="0"/>
        <v>438358</v>
      </c>
      <c r="I56" s="6" t="s">
        <v>72</v>
      </c>
      <c r="J56" s="11">
        <v>0</v>
      </c>
      <c r="K56" s="11">
        <v>1772000</v>
      </c>
      <c r="L56" s="11">
        <v>0</v>
      </c>
      <c r="M56" s="11">
        <v>8327000</v>
      </c>
      <c r="N56" s="3">
        <f t="shared" si="7"/>
        <v>10099000</v>
      </c>
      <c r="O56" s="17" t="str">
        <f t="shared" si="2"/>
        <v/>
      </c>
      <c r="P56" s="17">
        <f t="shared" si="3"/>
        <v>114.86355091722305</v>
      </c>
      <c r="Q56" s="17" t="str">
        <f t="shared" si="4"/>
        <v/>
      </c>
      <c r="R56" s="17">
        <f t="shared" si="5"/>
        <v>19.688790842950741</v>
      </c>
      <c r="S56" s="11"/>
    </row>
    <row r="57" spans="1:19">
      <c r="A57" s="1" t="s">
        <v>50</v>
      </c>
      <c r="B57" s="13">
        <v>1973</v>
      </c>
      <c r="C57" s="1" t="s">
        <v>5</v>
      </c>
      <c r="E57" s="2">
        <v>27225</v>
      </c>
      <c r="F57" s="3"/>
      <c r="G57" s="2">
        <v>359071</v>
      </c>
      <c r="H57" s="3">
        <f t="shared" si="0"/>
        <v>386296</v>
      </c>
      <c r="I57" s="6" t="s">
        <v>72</v>
      </c>
      <c r="J57" s="11">
        <v>0</v>
      </c>
      <c r="K57" s="11">
        <v>4086000</v>
      </c>
      <c r="L57" s="11">
        <v>0</v>
      </c>
      <c r="M57" s="11">
        <v>12321000</v>
      </c>
      <c r="N57" s="3">
        <f t="shared" si="7"/>
        <v>16407000</v>
      </c>
      <c r="O57" s="17" t="str">
        <f t="shared" si="2"/>
        <v/>
      </c>
      <c r="P57" s="17">
        <f t="shared" si="3"/>
        <v>150.08264462809916</v>
      </c>
      <c r="Q57" s="17" t="str">
        <f t="shared" si="4"/>
        <v/>
      </c>
      <c r="R57" s="17">
        <f t="shared" si="5"/>
        <v>34.313548016966003</v>
      </c>
      <c r="S57" s="11"/>
    </row>
    <row r="58" spans="1:19">
      <c r="A58" s="1" t="s">
        <v>50</v>
      </c>
      <c r="B58" s="13">
        <v>1974</v>
      </c>
      <c r="C58" s="1" t="s">
        <v>5</v>
      </c>
      <c r="E58" s="2">
        <v>23000</v>
      </c>
      <c r="F58" s="3"/>
      <c r="G58" s="2">
        <v>373997</v>
      </c>
      <c r="H58" s="3">
        <f t="shared" si="0"/>
        <v>396997</v>
      </c>
      <c r="I58" s="6" t="s">
        <v>72</v>
      </c>
      <c r="J58" s="11">
        <v>0</v>
      </c>
      <c r="K58" s="11">
        <v>4333000</v>
      </c>
      <c r="L58" s="11">
        <v>0</v>
      </c>
      <c r="M58" s="11">
        <v>12176000</v>
      </c>
      <c r="N58" s="3">
        <f t="shared" si="7"/>
        <v>16509000</v>
      </c>
      <c r="O58" s="17" t="str">
        <f t="shared" si="2"/>
        <v/>
      </c>
      <c r="P58" s="17">
        <f t="shared" si="3"/>
        <v>188.39130434782609</v>
      </c>
      <c r="Q58" s="17" t="str">
        <f t="shared" si="4"/>
        <v/>
      </c>
      <c r="R58" s="17">
        <f t="shared" si="5"/>
        <v>32.556410880301179</v>
      </c>
      <c r="S58" s="11"/>
    </row>
    <row r="59" spans="1:19">
      <c r="A59" s="1" t="s">
        <v>50</v>
      </c>
      <c r="B59" s="13">
        <v>1975</v>
      </c>
      <c r="C59" s="1" t="s">
        <v>5</v>
      </c>
      <c r="E59" s="2">
        <v>12639</v>
      </c>
      <c r="F59" s="3"/>
      <c r="G59" s="2">
        <v>409895</v>
      </c>
      <c r="H59" s="3">
        <f t="shared" si="0"/>
        <v>422534</v>
      </c>
      <c r="I59" s="6" t="s">
        <v>72</v>
      </c>
      <c r="J59" s="11">
        <v>0</v>
      </c>
      <c r="K59" s="11">
        <v>2986000</v>
      </c>
      <c r="L59" s="11">
        <v>0</v>
      </c>
      <c r="M59" s="11">
        <v>16109000</v>
      </c>
      <c r="N59" s="3">
        <f t="shared" si="7"/>
        <v>19095000</v>
      </c>
      <c r="O59" s="17" t="str">
        <f t="shared" si="2"/>
        <v/>
      </c>
      <c r="P59" s="17">
        <f t="shared" si="3"/>
        <v>236.25286810665401</v>
      </c>
      <c r="Q59" s="17" t="str">
        <f t="shared" si="4"/>
        <v/>
      </c>
      <c r="R59" s="17">
        <f t="shared" si="5"/>
        <v>39.300308615621077</v>
      </c>
      <c r="S59" s="11"/>
    </row>
    <row r="60" spans="1:19">
      <c r="A60" s="1" t="s">
        <v>50</v>
      </c>
      <c r="B60" s="13">
        <v>1976</v>
      </c>
      <c r="C60" s="1" t="s">
        <v>5</v>
      </c>
      <c r="E60" s="2">
        <v>5381</v>
      </c>
      <c r="F60" s="3"/>
      <c r="G60" s="2">
        <v>635836</v>
      </c>
      <c r="H60" s="3">
        <f t="shared" si="0"/>
        <v>641217</v>
      </c>
      <c r="I60" s="6" t="s">
        <v>72</v>
      </c>
      <c r="J60" s="11">
        <v>0</v>
      </c>
      <c r="K60" s="11">
        <v>2039000</v>
      </c>
      <c r="L60" s="11">
        <v>0</v>
      </c>
      <c r="M60" s="11">
        <v>23955000</v>
      </c>
      <c r="N60" s="3">
        <f t="shared" si="7"/>
        <v>25994000</v>
      </c>
      <c r="O60" s="17" t="str">
        <f t="shared" si="2"/>
        <v/>
      </c>
      <c r="P60" s="17">
        <f t="shared" si="3"/>
        <v>378.92585021371491</v>
      </c>
      <c r="Q60" s="17" t="str">
        <f t="shared" si="4"/>
        <v/>
      </c>
      <c r="R60" s="17">
        <f t="shared" si="5"/>
        <v>37.674809227536663</v>
      </c>
      <c r="S60" s="11"/>
    </row>
    <row r="61" spans="1:19">
      <c r="A61" s="1" t="s">
        <v>50</v>
      </c>
      <c r="B61" s="13">
        <v>1977</v>
      </c>
      <c r="C61" s="1" t="s">
        <v>5</v>
      </c>
      <c r="E61" s="2">
        <v>10499</v>
      </c>
      <c r="F61" s="3"/>
      <c r="G61" s="2">
        <v>763663</v>
      </c>
      <c r="H61" s="3">
        <f t="shared" si="0"/>
        <v>774162</v>
      </c>
      <c r="I61" s="6" t="s">
        <v>72</v>
      </c>
      <c r="J61" s="11">
        <v>0</v>
      </c>
      <c r="K61" s="11">
        <v>4305000</v>
      </c>
      <c r="L61" s="11">
        <v>0</v>
      </c>
      <c r="M61" s="11">
        <v>35236000</v>
      </c>
      <c r="N61" s="3">
        <f t="shared" si="7"/>
        <v>39541000</v>
      </c>
      <c r="O61" s="17" t="str">
        <f t="shared" si="2"/>
        <v/>
      </c>
      <c r="P61" s="17">
        <f t="shared" si="3"/>
        <v>410.03905133822269</v>
      </c>
      <c r="Q61" s="17" t="str">
        <f t="shared" si="4"/>
        <v/>
      </c>
      <c r="R61" s="17">
        <f t="shared" si="5"/>
        <v>46.140771518326801</v>
      </c>
      <c r="S61" s="11"/>
    </row>
    <row r="62" spans="1:19">
      <c r="A62" s="1" t="s">
        <v>50</v>
      </c>
      <c r="B62" s="13">
        <v>1978</v>
      </c>
      <c r="C62" s="1" t="s">
        <v>5</v>
      </c>
      <c r="E62" s="2">
        <v>28720</v>
      </c>
      <c r="F62" s="3"/>
      <c r="G62" s="2">
        <v>975556</v>
      </c>
      <c r="H62" s="3">
        <f t="shared" si="0"/>
        <v>1004276</v>
      </c>
      <c r="I62" s="6" t="s">
        <v>72</v>
      </c>
      <c r="J62" s="11">
        <v>0</v>
      </c>
      <c r="K62" s="11">
        <v>6064000</v>
      </c>
      <c r="L62" s="11">
        <v>0</v>
      </c>
      <c r="M62" s="11">
        <v>49950000</v>
      </c>
      <c r="N62" s="3">
        <f t="shared" si="7"/>
        <v>56014000</v>
      </c>
      <c r="O62" s="17" t="str">
        <f t="shared" si="2"/>
        <v/>
      </c>
      <c r="P62" s="17">
        <f t="shared" si="3"/>
        <v>211.14206128133705</v>
      </c>
      <c r="Q62" s="17" t="str">
        <f t="shared" si="4"/>
        <v/>
      </c>
      <c r="R62" s="17">
        <f t="shared" si="5"/>
        <v>51.201571206573483</v>
      </c>
      <c r="S62" s="11"/>
    </row>
    <row r="63" spans="1:19">
      <c r="A63" s="1" t="s">
        <v>50</v>
      </c>
      <c r="B63" s="13">
        <v>1979</v>
      </c>
      <c r="C63" s="1" t="s">
        <v>5</v>
      </c>
      <c r="E63" s="2">
        <v>29527</v>
      </c>
      <c r="F63" s="3"/>
      <c r="G63" s="2">
        <v>1425756</v>
      </c>
      <c r="H63" s="3">
        <f t="shared" si="0"/>
        <v>1455283</v>
      </c>
      <c r="I63" s="6" t="s">
        <v>72</v>
      </c>
      <c r="J63" s="11">
        <v>0</v>
      </c>
      <c r="K63" s="11">
        <v>9944000</v>
      </c>
      <c r="L63" s="11">
        <v>0</v>
      </c>
      <c r="M63" s="11">
        <v>73417000</v>
      </c>
      <c r="N63" s="3">
        <f t="shared" si="7"/>
        <v>83361000</v>
      </c>
      <c r="O63" s="17" t="str">
        <f t="shared" si="2"/>
        <v/>
      </c>
      <c r="P63" s="17">
        <f t="shared" si="3"/>
        <v>336.77650963524911</v>
      </c>
      <c r="Q63" s="17" t="str">
        <f t="shared" si="4"/>
        <v/>
      </c>
      <c r="R63" s="17">
        <f t="shared" si="5"/>
        <v>51.493383159530801</v>
      </c>
      <c r="S63" s="11"/>
    </row>
    <row r="64" spans="1:19">
      <c r="A64" s="1" t="s">
        <v>50</v>
      </c>
      <c r="B64" s="9" t="s">
        <v>4</v>
      </c>
      <c r="C64" s="1" t="s">
        <v>5</v>
      </c>
      <c r="D64" s="2">
        <v>0</v>
      </c>
      <c r="E64" s="2">
        <v>30837</v>
      </c>
      <c r="F64" s="2">
        <v>0</v>
      </c>
      <c r="G64" s="2">
        <v>1475421</v>
      </c>
      <c r="H64" s="3">
        <f t="shared" si="0"/>
        <v>1506258</v>
      </c>
      <c r="I64" s="6" t="s">
        <v>72</v>
      </c>
      <c r="J64" s="11">
        <v>0</v>
      </c>
      <c r="K64" s="11">
        <v>11193000</v>
      </c>
      <c r="L64" s="11">
        <v>0</v>
      </c>
      <c r="M64" s="11">
        <v>84440000</v>
      </c>
      <c r="N64" s="3">
        <f t="shared" ref="N64:N105" si="8">SUM(J64:M64)</f>
        <v>95633000</v>
      </c>
      <c r="O64" s="17" t="str">
        <f t="shared" si="2"/>
        <v/>
      </c>
      <c r="P64" s="17">
        <f t="shared" si="3"/>
        <v>362.9730518532931</v>
      </c>
      <c r="Q64" s="17" t="str">
        <f t="shared" si="4"/>
        <v/>
      </c>
      <c r="R64" s="17">
        <f t="shared" si="5"/>
        <v>57.231122506728589</v>
      </c>
      <c r="S64" s="11"/>
    </row>
    <row r="65" spans="1:19">
      <c r="A65" s="1" t="s">
        <v>50</v>
      </c>
      <c r="B65" s="9" t="s">
        <v>6</v>
      </c>
      <c r="C65" s="1" t="s">
        <v>5</v>
      </c>
      <c r="D65" s="2">
        <v>0</v>
      </c>
      <c r="E65" s="2">
        <v>102996</v>
      </c>
      <c r="F65" s="2">
        <v>0</v>
      </c>
      <c r="G65" s="2">
        <v>1517920</v>
      </c>
      <c r="H65" s="3">
        <f t="shared" si="0"/>
        <v>1620916</v>
      </c>
      <c r="I65" s="6" t="s">
        <v>72</v>
      </c>
      <c r="J65" s="11">
        <v>0</v>
      </c>
      <c r="K65" s="11">
        <v>21288000</v>
      </c>
      <c r="L65" s="11">
        <v>0</v>
      </c>
      <c r="M65" s="11">
        <v>101748000</v>
      </c>
      <c r="N65" s="3">
        <f t="shared" si="8"/>
        <v>123036000</v>
      </c>
      <c r="O65" s="17" t="str">
        <f t="shared" si="2"/>
        <v/>
      </c>
      <c r="P65" s="17">
        <f t="shared" si="3"/>
        <v>206.68763835488758</v>
      </c>
      <c r="Q65" s="17" t="str">
        <f t="shared" si="4"/>
        <v/>
      </c>
      <c r="R65" s="17">
        <f t="shared" si="5"/>
        <v>67.031200590281443</v>
      </c>
      <c r="S65" s="11"/>
    </row>
    <row r="66" spans="1:19">
      <c r="A66" s="1" t="s">
        <v>50</v>
      </c>
      <c r="B66" s="9" t="s">
        <v>7</v>
      </c>
      <c r="C66" s="1" t="s">
        <v>5</v>
      </c>
      <c r="D66" s="2">
        <v>0</v>
      </c>
      <c r="E66" s="2">
        <v>109585</v>
      </c>
      <c r="F66" s="2">
        <v>0</v>
      </c>
      <c r="G66" s="2">
        <v>2011729</v>
      </c>
      <c r="H66" s="3">
        <f t="shared" ref="H66:H129" si="9">SUM(D66:G66)</f>
        <v>2121314</v>
      </c>
      <c r="I66" s="6" t="s">
        <v>72</v>
      </c>
      <c r="J66" s="11">
        <v>0</v>
      </c>
      <c r="K66" s="11">
        <v>19854000</v>
      </c>
      <c r="L66" s="11">
        <v>0</v>
      </c>
      <c r="M66" s="11">
        <v>140895000</v>
      </c>
      <c r="N66" s="3">
        <f t="shared" si="8"/>
        <v>160749000</v>
      </c>
      <c r="O66" s="17" t="str">
        <f t="shared" ref="O66:O129" si="10">IF(AND(D66&gt;0,J66&gt;0),J66/D66,"")</f>
        <v/>
      </c>
      <c r="P66" s="17">
        <f t="shared" ref="P66:P129" si="11">IF(AND(E66&gt;0,K66&gt;0),K66/E66,"")</f>
        <v>181.17443080713602</v>
      </c>
      <c r="Q66" s="17" t="str">
        <f t="shared" ref="Q66:Q129" si="12">IF(AND(F66&gt;0,L66&gt;0),L66/F66,"")</f>
        <v/>
      </c>
      <c r="R66" s="17">
        <f t="shared" ref="R66:R129" si="13">IF(AND(G66&gt;0,M66&gt;0),M66/G66,"")</f>
        <v>70.036769366052781</v>
      </c>
      <c r="S66" s="11"/>
    </row>
    <row r="67" spans="1:19">
      <c r="A67" s="1" t="s">
        <v>50</v>
      </c>
      <c r="B67" s="9" t="s">
        <v>8</v>
      </c>
      <c r="C67" s="1" t="s">
        <v>5</v>
      </c>
      <c r="D67" s="2">
        <v>0</v>
      </c>
      <c r="E67" s="2">
        <v>40627</v>
      </c>
      <c r="F67" s="2">
        <v>0</v>
      </c>
      <c r="G67" s="2">
        <v>2259721</v>
      </c>
      <c r="H67" s="3">
        <f t="shared" si="9"/>
        <v>2300348</v>
      </c>
      <c r="I67" s="6" t="s">
        <v>72</v>
      </c>
      <c r="J67" s="11">
        <v>0</v>
      </c>
      <c r="K67" s="11">
        <v>22981000</v>
      </c>
      <c r="L67" s="11">
        <v>0</v>
      </c>
      <c r="M67" s="11">
        <v>148171000</v>
      </c>
      <c r="N67" s="3">
        <f t="shared" si="8"/>
        <v>171152000</v>
      </c>
      <c r="O67" s="17" t="str">
        <f t="shared" si="10"/>
        <v/>
      </c>
      <c r="P67" s="17">
        <f t="shared" si="11"/>
        <v>565.65830605262511</v>
      </c>
      <c r="Q67" s="17" t="str">
        <f t="shared" si="12"/>
        <v/>
      </c>
      <c r="R67" s="17">
        <f t="shared" si="13"/>
        <v>65.570484143838996</v>
      </c>
      <c r="S67" s="11"/>
    </row>
    <row r="68" spans="1:19">
      <c r="A68" s="1" t="s">
        <v>50</v>
      </c>
      <c r="B68" s="9" t="s">
        <v>9</v>
      </c>
      <c r="C68" s="1" t="s">
        <v>5</v>
      </c>
      <c r="D68" s="2">
        <v>0</v>
      </c>
      <c r="E68" s="2">
        <v>18459</v>
      </c>
      <c r="F68" s="2">
        <v>0</v>
      </c>
      <c r="G68" s="2">
        <v>2752787</v>
      </c>
      <c r="H68" s="3">
        <f t="shared" si="9"/>
        <v>2771246</v>
      </c>
      <c r="I68" s="6" t="s">
        <v>72</v>
      </c>
      <c r="J68" s="11">
        <v>0</v>
      </c>
      <c r="K68" s="11">
        <v>10992000</v>
      </c>
      <c r="L68" s="11">
        <v>0</v>
      </c>
      <c r="M68" s="11">
        <v>183560000</v>
      </c>
      <c r="N68" s="3">
        <f t="shared" si="8"/>
        <v>194552000</v>
      </c>
      <c r="O68" s="17" t="str">
        <f t="shared" si="10"/>
        <v/>
      </c>
      <c r="P68" s="17">
        <f t="shared" si="11"/>
        <v>595.48187875832923</v>
      </c>
      <c r="Q68" s="17" t="str">
        <f t="shared" si="12"/>
        <v/>
      </c>
      <c r="R68" s="17">
        <f t="shared" si="13"/>
        <v>66.681512227426239</v>
      </c>
      <c r="S68" s="11"/>
    </row>
    <row r="69" spans="1:19">
      <c r="A69" s="1" t="s">
        <v>50</v>
      </c>
      <c r="B69" s="9" t="s">
        <v>10</v>
      </c>
      <c r="C69" s="1" t="s">
        <v>5</v>
      </c>
      <c r="D69" s="2">
        <v>0</v>
      </c>
      <c r="E69" s="2">
        <v>6400</v>
      </c>
      <c r="F69" s="2">
        <v>0</v>
      </c>
      <c r="G69" s="2">
        <v>2000000</v>
      </c>
      <c r="H69" s="3">
        <f t="shared" si="9"/>
        <v>2006400</v>
      </c>
      <c r="I69" s="6" t="s">
        <v>72</v>
      </c>
      <c r="J69" s="11">
        <v>0</v>
      </c>
      <c r="K69" s="11">
        <v>4200000</v>
      </c>
      <c r="L69" s="11">
        <v>0</v>
      </c>
      <c r="M69" s="11">
        <v>118000000</v>
      </c>
      <c r="N69" s="3">
        <f t="shared" si="8"/>
        <v>122200000</v>
      </c>
      <c r="O69" s="17" t="str">
        <f t="shared" si="10"/>
        <v/>
      </c>
      <c r="P69" s="17">
        <f t="shared" si="11"/>
        <v>656.25</v>
      </c>
      <c r="Q69" s="17" t="str">
        <f t="shared" si="12"/>
        <v/>
      </c>
      <c r="R69" s="17">
        <f t="shared" si="13"/>
        <v>59</v>
      </c>
      <c r="S69" s="11"/>
    </row>
    <row r="70" spans="1:19">
      <c r="A70" s="1" t="s">
        <v>50</v>
      </c>
      <c r="B70" s="9" t="s">
        <v>11</v>
      </c>
      <c r="C70" s="1" t="s">
        <v>5</v>
      </c>
      <c r="D70" s="2">
        <v>0</v>
      </c>
      <c r="E70" s="2">
        <v>6435</v>
      </c>
      <c r="F70" s="2">
        <v>0</v>
      </c>
      <c r="G70" s="2">
        <v>2412062</v>
      </c>
      <c r="H70" s="3">
        <f t="shared" si="9"/>
        <v>2418497</v>
      </c>
      <c r="I70" s="6" t="s">
        <v>72</v>
      </c>
      <c r="J70" s="11">
        <v>0</v>
      </c>
      <c r="K70" s="11">
        <v>4960000</v>
      </c>
      <c r="L70" s="11">
        <v>0</v>
      </c>
      <c r="M70" s="11">
        <v>152041000</v>
      </c>
      <c r="N70" s="3">
        <f t="shared" si="8"/>
        <v>157001000</v>
      </c>
      <c r="O70" s="17" t="str">
        <f t="shared" si="10"/>
        <v/>
      </c>
      <c r="P70" s="17">
        <f t="shared" si="11"/>
        <v>770.78477078477079</v>
      </c>
      <c r="Q70" s="17" t="str">
        <f t="shared" si="12"/>
        <v/>
      </c>
      <c r="R70" s="17">
        <f t="shared" si="13"/>
        <v>63.033620197159109</v>
      </c>
      <c r="S70" s="11"/>
    </row>
    <row r="71" spans="1:19">
      <c r="A71" s="1" t="s">
        <v>50</v>
      </c>
      <c r="B71" s="9" t="s">
        <v>12</v>
      </c>
      <c r="C71" s="1" t="s">
        <v>5</v>
      </c>
      <c r="D71" s="2">
        <v>0</v>
      </c>
      <c r="E71" s="2">
        <v>6500</v>
      </c>
      <c r="F71" s="2">
        <v>0</v>
      </c>
      <c r="G71" s="2">
        <v>2200000</v>
      </c>
      <c r="H71" s="3">
        <f t="shared" si="9"/>
        <v>2206500</v>
      </c>
      <c r="I71" s="6" t="s">
        <v>72</v>
      </c>
      <c r="J71" s="11">
        <v>0</v>
      </c>
      <c r="K71" s="11">
        <v>5500000</v>
      </c>
      <c r="L71" s="11">
        <v>0</v>
      </c>
      <c r="M71" s="11">
        <v>130000000</v>
      </c>
      <c r="N71" s="3">
        <f t="shared" si="8"/>
        <v>135500000</v>
      </c>
      <c r="O71" s="17" t="str">
        <f t="shared" si="10"/>
        <v/>
      </c>
      <c r="P71" s="17">
        <f t="shared" si="11"/>
        <v>846.15384615384619</v>
      </c>
      <c r="Q71" s="17" t="str">
        <f t="shared" si="12"/>
        <v/>
      </c>
      <c r="R71" s="17">
        <f t="shared" si="13"/>
        <v>59.090909090909093</v>
      </c>
      <c r="S71" s="11"/>
    </row>
    <row r="72" spans="1:19">
      <c r="A72" s="1" t="s">
        <v>50</v>
      </c>
      <c r="B72" s="9" t="s">
        <v>13</v>
      </c>
      <c r="C72" s="1" t="s">
        <v>5</v>
      </c>
      <c r="D72" s="2">
        <v>0</v>
      </c>
      <c r="E72" s="2">
        <v>1710</v>
      </c>
      <c r="F72" s="2">
        <v>0</v>
      </c>
      <c r="G72" s="2">
        <v>2532058</v>
      </c>
      <c r="H72" s="3">
        <f t="shared" si="9"/>
        <v>2533768</v>
      </c>
      <c r="I72" s="6" t="s">
        <v>72</v>
      </c>
      <c r="J72" s="11">
        <v>0</v>
      </c>
      <c r="K72" s="11">
        <v>2159000</v>
      </c>
      <c r="L72" s="11">
        <v>0</v>
      </c>
      <c r="M72" s="11">
        <v>147170000</v>
      </c>
      <c r="N72" s="3">
        <f t="shared" si="8"/>
        <v>149329000</v>
      </c>
      <c r="O72" s="17" t="str">
        <f t="shared" si="10"/>
        <v/>
      </c>
      <c r="P72" s="17">
        <f t="shared" si="11"/>
        <v>1262.5730994152048</v>
      </c>
      <c r="Q72" s="17" t="str">
        <f t="shared" si="12"/>
        <v/>
      </c>
      <c r="R72" s="17">
        <f t="shared" si="13"/>
        <v>58.122681234000169</v>
      </c>
      <c r="S72" s="11"/>
    </row>
    <row r="73" spans="1:19">
      <c r="A73" s="1" t="s">
        <v>50</v>
      </c>
      <c r="B73" s="9" t="s">
        <v>14</v>
      </c>
      <c r="C73" s="1" t="s">
        <v>5</v>
      </c>
      <c r="D73" s="2">
        <v>1</v>
      </c>
      <c r="E73" s="2">
        <v>3681</v>
      </c>
      <c r="F73" s="2">
        <v>389</v>
      </c>
      <c r="G73" s="2">
        <v>2237957</v>
      </c>
      <c r="H73" s="3">
        <f t="shared" si="9"/>
        <v>2242028</v>
      </c>
      <c r="I73" s="6" t="s">
        <v>72</v>
      </c>
      <c r="J73" s="11">
        <v>1000</v>
      </c>
      <c r="K73" s="11">
        <v>5476000</v>
      </c>
      <c r="L73" s="11">
        <v>35000</v>
      </c>
      <c r="M73" s="11">
        <v>131806000</v>
      </c>
      <c r="N73" s="3">
        <f t="shared" si="8"/>
        <v>137318000</v>
      </c>
      <c r="O73" s="17">
        <f t="shared" si="10"/>
        <v>1000</v>
      </c>
      <c r="P73" s="17">
        <f t="shared" si="11"/>
        <v>1487.6392284705244</v>
      </c>
      <c r="Q73" s="17">
        <f t="shared" si="12"/>
        <v>89.974293059125969</v>
      </c>
      <c r="R73" s="17">
        <f t="shared" si="13"/>
        <v>58.89568030127478</v>
      </c>
      <c r="S73" s="11"/>
    </row>
    <row r="74" spans="1:19">
      <c r="A74" s="1" t="s">
        <v>50</v>
      </c>
      <c r="B74" s="9" t="s">
        <v>15</v>
      </c>
      <c r="C74" s="1" t="s">
        <v>5</v>
      </c>
      <c r="D74" s="2">
        <v>14</v>
      </c>
      <c r="E74" s="2">
        <v>2300</v>
      </c>
      <c r="F74" s="2">
        <v>0</v>
      </c>
      <c r="G74" s="2">
        <v>1213360</v>
      </c>
      <c r="H74" s="3">
        <f t="shared" si="9"/>
        <v>1215674</v>
      </c>
      <c r="I74" s="6" t="s">
        <v>72</v>
      </c>
      <c r="J74" s="11">
        <v>5000</v>
      </c>
      <c r="K74" s="11">
        <v>3495000</v>
      </c>
      <c r="L74" s="11">
        <v>0</v>
      </c>
      <c r="M74" s="11">
        <v>63060000</v>
      </c>
      <c r="N74" s="3">
        <f t="shared" si="8"/>
        <v>66560000</v>
      </c>
      <c r="O74" s="17">
        <f t="shared" si="10"/>
        <v>357.14285714285717</v>
      </c>
      <c r="P74" s="17">
        <f t="shared" si="11"/>
        <v>1519.5652173913043</v>
      </c>
      <c r="Q74" s="17" t="str">
        <f t="shared" si="12"/>
        <v/>
      </c>
      <c r="R74" s="17">
        <f t="shared" si="13"/>
        <v>51.971385244280349</v>
      </c>
      <c r="S74" s="11"/>
    </row>
    <row r="75" spans="1:19">
      <c r="A75" s="1" t="s">
        <v>50</v>
      </c>
      <c r="B75" s="9" t="s">
        <v>16</v>
      </c>
      <c r="C75" s="1" t="s">
        <v>5</v>
      </c>
      <c r="D75" s="2">
        <v>287</v>
      </c>
      <c r="E75" s="2">
        <v>359</v>
      </c>
      <c r="F75" s="2">
        <v>3261</v>
      </c>
      <c r="G75" s="2">
        <v>805946</v>
      </c>
      <c r="H75" s="3">
        <f t="shared" si="9"/>
        <v>809853</v>
      </c>
      <c r="I75" s="6" t="s">
        <v>72</v>
      </c>
      <c r="J75" s="11">
        <v>154000</v>
      </c>
      <c r="K75" s="11">
        <v>747000</v>
      </c>
      <c r="L75" s="11">
        <v>340000</v>
      </c>
      <c r="M75" s="11">
        <v>44750000</v>
      </c>
      <c r="N75" s="3">
        <f t="shared" si="8"/>
        <v>45991000</v>
      </c>
      <c r="O75" s="17">
        <f t="shared" si="10"/>
        <v>536.58536585365857</v>
      </c>
      <c r="P75" s="17">
        <f t="shared" si="11"/>
        <v>2080.7799442896935</v>
      </c>
      <c r="Q75" s="17">
        <f t="shared" si="12"/>
        <v>104.26249616682</v>
      </c>
      <c r="R75" s="17">
        <f t="shared" si="13"/>
        <v>55.524811836028718</v>
      </c>
      <c r="S75" s="11"/>
    </row>
    <row r="76" spans="1:19">
      <c r="A76" s="1" t="s">
        <v>50</v>
      </c>
      <c r="B76" s="9" t="s">
        <v>17</v>
      </c>
      <c r="C76" s="1" t="s">
        <v>5</v>
      </c>
      <c r="D76" s="2">
        <v>49</v>
      </c>
      <c r="E76" s="2">
        <v>4038</v>
      </c>
      <c r="F76" s="2">
        <v>3545</v>
      </c>
      <c r="G76" s="2">
        <v>1952730</v>
      </c>
      <c r="H76" s="3">
        <f t="shared" si="9"/>
        <v>1960362</v>
      </c>
      <c r="I76" s="6" t="s">
        <v>72</v>
      </c>
      <c r="J76" s="11">
        <v>34000</v>
      </c>
      <c r="K76" s="11">
        <v>5936000</v>
      </c>
      <c r="L76" s="11">
        <v>777000</v>
      </c>
      <c r="M76" s="11">
        <v>111655000</v>
      </c>
      <c r="N76" s="3">
        <f t="shared" si="8"/>
        <v>118402000</v>
      </c>
      <c r="O76" s="17">
        <f t="shared" si="10"/>
        <v>693.87755102040819</v>
      </c>
      <c r="P76" s="17">
        <f t="shared" si="11"/>
        <v>1470.0346706290243</v>
      </c>
      <c r="Q76" s="17">
        <f t="shared" si="12"/>
        <v>219.18194640338504</v>
      </c>
      <c r="R76" s="17">
        <f t="shared" si="13"/>
        <v>57.178923865562574</v>
      </c>
      <c r="S76" s="11"/>
    </row>
    <row r="77" spans="1:19">
      <c r="A77" s="1" t="s">
        <v>50</v>
      </c>
      <c r="B77" s="9" t="s">
        <v>18</v>
      </c>
      <c r="C77" s="1" t="s">
        <v>5</v>
      </c>
      <c r="D77" s="2">
        <v>131</v>
      </c>
      <c r="E77" s="2">
        <v>2665</v>
      </c>
      <c r="F77" s="2">
        <v>3245</v>
      </c>
      <c r="G77" s="2">
        <v>2149672</v>
      </c>
      <c r="H77" s="3">
        <f t="shared" si="9"/>
        <v>2155713</v>
      </c>
      <c r="I77" s="6" t="s">
        <v>72</v>
      </c>
      <c r="J77" s="11">
        <v>100000</v>
      </c>
      <c r="K77" s="11">
        <v>3664000</v>
      </c>
      <c r="L77" s="11">
        <v>482000</v>
      </c>
      <c r="M77" s="11">
        <v>126119000</v>
      </c>
      <c r="N77" s="3">
        <f t="shared" si="8"/>
        <v>130365000</v>
      </c>
      <c r="O77" s="17">
        <f t="shared" si="10"/>
        <v>763.35877862595419</v>
      </c>
      <c r="P77" s="17">
        <f t="shared" si="11"/>
        <v>1374.8592870544089</v>
      </c>
      <c r="Q77" s="17">
        <f t="shared" si="12"/>
        <v>148.5362095531587</v>
      </c>
      <c r="R77" s="17">
        <f t="shared" si="13"/>
        <v>58.668950425925445</v>
      </c>
      <c r="S77" s="11"/>
    </row>
    <row r="78" spans="1:19">
      <c r="A78" s="1" t="s">
        <v>50</v>
      </c>
      <c r="B78" s="9" t="s">
        <v>19</v>
      </c>
      <c r="C78" s="1" t="s">
        <v>5</v>
      </c>
      <c r="D78" s="2">
        <v>198</v>
      </c>
      <c r="E78" s="2">
        <v>4830</v>
      </c>
      <c r="F78" s="2">
        <v>28532</v>
      </c>
      <c r="G78" s="2">
        <v>2498924</v>
      </c>
      <c r="H78" s="3">
        <f t="shared" si="9"/>
        <v>2532484</v>
      </c>
      <c r="I78" s="6" t="s">
        <v>72</v>
      </c>
      <c r="J78" s="11">
        <v>137000</v>
      </c>
      <c r="K78" s="11">
        <v>7118000</v>
      </c>
      <c r="L78" s="11">
        <v>1454000</v>
      </c>
      <c r="M78" s="11">
        <v>126676000</v>
      </c>
      <c r="N78" s="3">
        <f t="shared" si="8"/>
        <v>135385000</v>
      </c>
      <c r="O78" s="17">
        <f t="shared" si="10"/>
        <v>691.91919191919192</v>
      </c>
      <c r="P78" s="17">
        <f t="shared" si="11"/>
        <v>1473.7060041407867</v>
      </c>
      <c r="Q78" s="17">
        <f t="shared" si="12"/>
        <v>50.960325248843404</v>
      </c>
      <c r="R78" s="17">
        <f t="shared" si="13"/>
        <v>50.69221793059733</v>
      </c>
      <c r="S78" s="11"/>
    </row>
    <row r="79" spans="1:19">
      <c r="A79" s="1" t="s">
        <v>50</v>
      </c>
      <c r="B79" s="9" t="s">
        <v>20</v>
      </c>
      <c r="C79" s="1" t="s">
        <v>5</v>
      </c>
      <c r="D79" s="2">
        <v>205</v>
      </c>
      <c r="E79" s="2">
        <v>3220</v>
      </c>
      <c r="F79" s="2">
        <v>2718</v>
      </c>
      <c r="G79" s="2">
        <v>1941127</v>
      </c>
      <c r="H79" s="3">
        <f t="shared" si="9"/>
        <v>1947270</v>
      </c>
      <c r="I79" s="6" t="s">
        <v>72</v>
      </c>
      <c r="J79" s="11">
        <v>82000</v>
      </c>
      <c r="K79" s="11">
        <v>3365000</v>
      </c>
      <c r="L79" s="11">
        <v>182000</v>
      </c>
      <c r="M79" s="11">
        <v>92084000</v>
      </c>
      <c r="N79" s="3">
        <f t="shared" si="8"/>
        <v>95713000</v>
      </c>
      <c r="O79" s="17">
        <f t="shared" si="10"/>
        <v>400</v>
      </c>
      <c r="P79" s="17">
        <f t="shared" si="11"/>
        <v>1045.0310559006211</v>
      </c>
      <c r="Q79" s="17">
        <f t="shared" si="12"/>
        <v>66.961000735835171</v>
      </c>
      <c r="R79" s="17">
        <f t="shared" si="13"/>
        <v>47.438421082185762</v>
      </c>
      <c r="S79" s="11"/>
    </row>
    <row r="80" spans="1:19">
      <c r="A80" s="1" t="s">
        <v>50</v>
      </c>
      <c r="B80" s="9" t="s">
        <v>21</v>
      </c>
      <c r="C80" s="1" t="s">
        <v>5</v>
      </c>
      <c r="D80" s="2">
        <v>385</v>
      </c>
      <c r="E80" s="2">
        <v>3664</v>
      </c>
      <c r="F80" s="2">
        <v>1274</v>
      </c>
      <c r="G80" s="2">
        <v>2225993</v>
      </c>
      <c r="H80" s="3">
        <f t="shared" si="9"/>
        <v>2231316</v>
      </c>
      <c r="I80" s="6" t="s">
        <v>72</v>
      </c>
      <c r="J80" s="11">
        <v>315000</v>
      </c>
      <c r="K80" s="11">
        <v>4966000</v>
      </c>
      <c r="L80" s="11">
        <v>65000</v>
      </c>
      <c r="M80" s="11">
        <v>103359000</v>
      </c>
      <c r="N80" s="3">
        <f t="shared" si="8"/>
        <v>108705000</v>
      </c>
      <c r="O80" s="17">
        <f t="shared" si="10"/>
        <v>818.18181818181813</v>
      </c>
      <c r="P80" s="17">
        <f t="shared" si="11"/>
        <v>1355.3493449781658</v>
      </c>
      <c r="Q80" s="17">
        <f t="shared" si="12"/>
        <v>51.020408163265309</v>
      </c>
      <c r="R80" s="17">
        <f t="shared" si="13"/>
        <v>46.432760570226414</v>
      </c>
      <c r="S80" s="11"/>
    </row>
    <row r="81" spans="1:19">
      <c r="A81" s="1" t="s">
        <v>50</v>
      </c>
      <c r="B81" s="9" t="s">
        <v>22</v>
      </c>
      <c r="C81" s="1" t="s">
        <v>5</v>
      </c>
      <c r="D81" s="2">
        <v>227</v>
      </c>
      <c r="E81" s="2">
        <v>4553</v>
      </c>
      <c r="F81" s="2">
        <v>1166</v>
      </c>
      <c r="G81" s="2">
        <v>1887872</v>
      </c>
      <c r="H81" s="3">
        <f t="shared" si="9"/>
        <v>1893818</v>
      </c>
      <c r="I81" s="6" t="s">
        <v>72</v>
      </c>
      <c r="J81" s="11">
        <v>172000</v>
      </c>
      <c r="K81" s="11">
        <v>4881000</v>
      </c>
      <c r="L81" s="11">
        <v>45000</v>
      </c>
      <c r="M81" s="11">
        <v>89065000</v>
      </c>
      <c r="N81" s="3">
        <f t="shared" si="8"/>
        <v>94163000</v>
      </c>
      <c r="O81" s="17">
        <f t="shared" si="10"/>
        <v>757.70925110132157</v>
      </c>
      <c r="P81" s="17">
        <f t="shared" si="11"/>
        <v>1072.0404129145618</v>
      </c>
      <c r="Q81" s="17">
        <f t="shared" si="12"/>
        <v>38.593481989708408</v>
      </c>
      <c r="R81" s="17">
        <f t="shared" si="13"/>
        <v>47.17745694623364</v>
      </c>
      <c r="S81" s="11"/>
    </row>
    <row r="82" spans="1:19">
      <c r="A82" s="1" t="s">
        <v>50</v>
      </c>
      <c r="B82" s="9" t="s">
        <v>23</v>
      </c>
      <c r="C82" s="1" t="s">
        <v>5</v>
      </c>
      <c r="D82" s="2">
        <v>152</v>
      </c>
      <c r="E82" s="2">
        <v>7306</v>
      </c>
      <c r="F82" s="2">
        <v>820</v>
      </c>
      <c r="G82" s="2">
        <v>1878057</v>
      </c>
      <c r="H82" s="3">
        <f t="shared" si="9"/>
        <v>1886335</v>
      </c>
      <c r="I82" s="6" t="s">
        <v>72</v>
      </c>
      <c r="J82" s="11">
        <v>81000</v>
      </c>
      <c r="K82" s="11">
        <v>6202000</v>
      </c>
      <c r="L82" s="11">
        <v>50000</v>
      </c>
      <c r="M82" s="11">
        <v>94532000</v>
      </c>
      <c r="N82" s="3">
        <f t="shared" si="8"/>
        <v>100865000</v>
      </c>
      <c r="O82" s="17">
        <f t="shared" si="10"/>
        <v>532.89473684210532</v>
      </c>
      <c r="P82" s="17">
        <f t="shared" si="11"/>
        <v>848.89132220093074</v>
      </c>
      <c r="Q82" s="17">
        <f t="shared" si="12"/>
        <v>60.975609756097562</v>
      </c>
      <c r="R82" s="17">
        <f t="shared" si="13"/>
        <v>50.335000481881011</v>
      </c>
      <c r="S82" s="11"/>
    </row>
    <row r="83" spans="1:19">
      <c r="A83" s="1" t="s">
        <v>50</v>
      </c>
      <c r="B83" s="9" t="s">
        <v>24</v>
      </c>
      <c r="C83" s="1" t="s">
        <v>5</v>
      </c>
      <c r="D83" s="2">
        <v>385</v>
      </c>
      <c r="E83" s="2">
        <v>3771</v>
      </c>
      <c r="F83" s="2">
        <v>92</v>
      </c>
      <c r="G83" s="2">
        <v>1856495</v>
      </c>
      <c r="H83" s="3">
        <f t="shared" si="9"/>
        <v>1860743</v>
      </c>
      <c r="I83" s="6" t="s">
        <v>72</v>
      </c>
      <c r="J83" s="11">
        <v>163000</v>
      </c>
      <c r="K83" s="11">
        <v>4901000</v>
      </c>
      <c r="L83" s="11">
        <v>15000</v>
      </c>
      <c r="M83" s="11">
        <v>77081000</v>
      </c>
      <c r="N83" s="3">
        <f t="shared" si="8"/>
        <v>82160000</v>
      </c>
      <c r="O83" s="17">
        <f t="shared" si="10"/>
        <v>423.3766233766234</v>
      </c>
      <c r="P83" s="17">
        <f t="shared" si="11"/>
        <v>1299.6552638557412</v>
      </c>
      <c r="Q83" s="17">
        <f t="shared" si="12"/>
        <v>163.04347826086956</v>
      </c>
      <c r="R83" s="17">
        <f t="shared" si="13"/>
        <v>41.519637812113686</v>
      </c>
      <c r="S83" s="11"/>
    </row>
    <row r="84" spans="1:19">
      <c r="A84" s="1" t="s">
        <v>50</v>
      </c>
      <c r="B84" s="9" t="s">
        <v>25</v>
      </c>
      <c r="C84" s="1" t="s">
        <v>5</v>
      </c>
      <c r="D84" s="2">
        <v>357</v>
      </c>
      <c r="E84" s="2">
        <v>4920</v>
      </c>
      <c r="F84" s="2">
        <v>436</v>
      </c>
      <c r="G84" s="2">
        <v>1771604</v>
      </c>
      <c r="H84" s="3">
        <f t="shared" si="9"/>
        <v>1777317</v>
      </c>
      <c r="I84" s="6" t="s">
        <v>72</v>
      </c>
      <c r="J84" s="11">
        <v>305000</v>
      </c>
      <c r="K84" s="11">
        <v>3906000</v>
      </c>
      <c r="L84" s="11">
        <v>47000</v>
      </c>
      <c r="M84" s="11">
        <v>63183000</v>
      </c>
      <c r="N84" s="3">
        <f t="shared" si="8"/>
        <v>67441000</v>
      </c>
      <c r="O84" s="17">
        <f t="shared" si="10"/>
        <v>854.34173669467782</v>
      </c>
      <c r="P84" s="17">
        <f t="shared" si="11"/>
        <v>793.90243902439022</v>
      </c>
      <c r="Q84" s="17">
        <f t="shared" si="12"/>
        <v>107.79816513761467</v>
      </c>
      <c r="R84" s="17">
        <f t="shared" si="13"/>
        <v>35.664290665408295</v>
      </c>
      <c r="S84" s="11"/>
    </row>
    <row r="85" spans="1:19">
      <c r="A85" s="1" t="s">
        <v>50</v>
      </c>
      <c r="B85" s="9" t="s">
        <v>26</v>
      </c>
      <c r="C85" s="1" t="s">
        <v>5</v>
      </c>
      <c r="D85" s="2">
        <v>1347</v>
      </c>
      <c r="E85" s="2">
        <v>5059</v>
      </c>
      <c r="F85" s="2">
        <v>2060</v>
      </c>
      <c r="G85" s="2">
        <v>1625995</v>
      </c>
      <c r="H85" s="3">
        <f t="shared" si="9"/>
        <v>1634461</v>
      </c>
      <c r="I85" s="6" t="s">
        <v>72</v>
      </c>
      <c r="J85" s="11">
        <v>837000</v>
      </c>
      <c r="K85" s="11">
        <v>4013000</v>
      </c>
      <c r="L85" s="11">
        <v>60000</v>
      </c>
      <c r="M85" s="11">
        <v>61749000</v>
      </c>
      <c r="N85" s="3">
        <f t="shared" si="8"/>
        <v>66659000</v>
      </c>
      <c r="O85" s="17">
        <f t="shared" si="10"/>
        <v>621.380846325167</v>
      </c>
      <c r="P85" s="17">
        <f t="shared" si="11"/>
        <v>793.2397707056731</v>
      </c>
      <c r="Q85" s="17">
        <f t="shared" si="12"/>
        <v>29.126213592233011</v>
      </c>
      <c r="R85" s="17">
        <f t="shared" si="13"/>
        <v>37.976131537919855</v>
      </c>
      <c r="S85" s="11"/>
    </row>
    <row r="86" spans="1:19">
      <c r="A86" s="1" t="s">
        <v>50</v>
      </c>
      <c r="B86" s="9" t="s">
        <v>27</v>
      </c>
      <c r="C86" s="1" t="s">
        <v>5</v>
      </c>
      <c r="D86" s="2">
        <v>8</v>
      </c>
      <c r="E86" s="2">
        <v>11156</v>
      </c>
      <c r="F86" s="2">
        <v>19751</v>
      </c>
      <c r="G86" s="2">
        <v>1910000</v>
      </c>
      <c r="H86" s="3">
        <f t="shared" si="9"/>
        <v>1940915</v>
      </c>
      <c r="I86" s="6" t="s">
        <v>72</v>
      </c>
      <c r="J86" s="11">
        <v>2000</v>
      </c>
      <c r="K86" s="11">
        <v>5900000</v>
      </c>
      <c r="L86" s="11">
        <v>950000</v>
      </c>
      <c r="M86" s="11">
        <v>95000000</v>
      </c>
      <c r="N86" s="3">
        <f t="shared" si="8"/>
        <v>101852000</v>
      </c>
      <c r="O86" s="17">
        <f t="shared" si="10"/>
        <v>250</v>
      </c>
      <c r="P86" s="17">
        <f t="shared" si="11"/>
        <v>528.8633918967372</v>
      </c>
      <c r="Q86" s="17">
        <f t="shared" si="12"/>
        <v>48.098830438965116</v>
      </c>
      <c r="R86" s="17">
        <f t="shared" si="13"/>
        <v>49.738219895287955</v>
      </c>
      <c r="S86" s="11"/>
    </row>
    <row r="87" spans="1:19">
      <c r="A87" s="1" t="s">
        <v>50</v>
      </c>
      <c r="B87" s="9" t="s">
        <v>28</v>
      </c>
      <c r="C87" s="1" t="s">
        <v>5</v>
      </c>
      <c r="D87" s="2">
        <v>65</v>
      </c>
      <c r="E87" s="2">
        <v>8163</v>
      </c>
      <c r="F87" s="2">
        <v>7171</v>
      </c>
      <c r="G87" s="2">
        <v>2150000</v>
      </c>
      <c r="H87" s="3">
        <f t="shared" si="9"/>
        <v>2165399</v>
      </c>
      <c r="I87" s="6" t="s">
        <v>72</v>
      </c>
      <c r="J87" s="11">
        <v>9000</v>
      </c>
      <c r="K87" s="11">
        <v>4000000</v>
      </c>
      <c r="L87" s="11">
        <v>350000</v>
      </c>
      <c r="M87" s="11">
        <v>95000000</v>
      </c>
      <c r="N87" s="3">
        <f t="shared" si="8"/>
        <v>99359000</v>
      </c>
      <c r="O87" s="17">
        <f t="shared" si="10"/>
        <v>138.46153846153845</v>
      </c>
      <c r="P87" s="17">
        <f t="shared" si="11"/>
        <v>490.01592551757932</v>
      </c>
      <c r="Q87" s="17">
        <f t="shared" si="12"/>
        <v>48.807697671175568</v>
      </c>
      <c r="R87" s="17">
        <f t="shared" si="13"/>
        <v>44.186046511627907</v>
      </c>
      <c r="S87" s="11"/>
    </row>
    <row r="88" spans="1:19">
      <c r="A88" s="1" t="s">
        <v>50</v>
      </c>
      <c r="B88" s="9" t="s">
        <v>29</v>
      </c>
      <c r="C88" s="1" t="s">
        <v>5</v>
      </c>
      <c r="D88" s="2">
        <v>481</v>
      </c>
      <c r="E88" s="2">
        <v>8700</v>
      </c>
      <c r="F88" s="2">
        <v>9234</v>
      </c>
      <c r="G88" s="2">
        <v>2230000</v>
      </c>
      <c r="H88" s="3">
        <f t="shared" si="9"/>
        <v>2248415</v>
      </c>
      <c r="I88" s="6" t="s">
        <v>72</v>
      </c>
      <c r="J88" s="11">
        <v>148000</v>
      </c>
      <c r="K88" s="11">
        <v>4200000</v>
      </c>
      <c r="L88" s="11">
        <v>587000</v>
      </c>
      <c r="M88" s="11">
        <v>100000000</v>
      </c>
      <c r="N88" s="3">
        <f t="shared" si="8"/>
        <v>104935000</v>
      </c>
      <c r="O88" s="17">
        <f t="shared" si="10"/>
        <v>307.69230769230768</v>
      </c>
      <c r="P88" s="17">
        <f t="shared" si="11"/>
        <v>482.75862068965517</v>
      </c>
      <c r="Q88" s="17">
        <f t="shared" si="12"/>
        <v>63.569417370586962</v>
      </c>
      <c r="R88" s="17">
        <f t="shared" si="13"/>
        <v>44.843049327354258</v>
      </c>
      <c r="S88" s="11"/>
    </row>
    <row r="89" spans="1:19">
      <c r="A89" s="1" t="s">
        <v>50</v>
      </c>
      <c r="B89" s="9" t="s">
        <v>30</v>
      </c>
      <c r="C89" s="1" t="s">
        <v>5</v>
      </c>
      <c r="D89" s="2">
        <v>378</v>
      </c>
      <c r="E89" s="2">
        <v>5661</v>
      </c>
      <c r="F89" s="2">
        <v>38612</v>
      </c>
      <c r="G89" s="2">
        <v>2500000</v>
      </c>
      <c r="H89" s="3">
        <f t="shared" si="9"/>
        <v>2544651</v>
      </c>
      <c r="I89" s="6" t="s">
        <v>72</v>
      </c>
      <c r="J89" s="11">
        <v>314000</v>
      </c>
      <c r="K89" s="11">
        <v>5172000</v>
      </c>
      <c r="L89" s="11">
        <v>2053000</v>
      </c>
      <c r="M89" s="11">
        <v>148660000</v>
      </c>
      <c r="N89" s="3">
        <f t="shared" si="8"/>
        <v>156199000</v>
      </c>
      <c r="O89" s="17">
        <f t="shared" si="10"/>
        <v>830.68783068783068</v>
      </c>
      <c r="P89" s="17">
        <f t="shared" si="11"/>
        <v>913.619501854796</v>
      </c>
      <c r="Q89" s="17">
        <f t="shared" si="12"/>
        <v>53.169998964052624</v>
      </c>
      <c r="R89" s="17">
        <f t="shared" si="13"/>
        <v>59.463999999999999</v>
      </c>
      <c r="S89" s="11"/>
    </row>
    <row r="90" spans="1:19">
      <c r="A90" s="1" t="s">
        <v>50</v>
      </c>
      <c r="B90" s="9" t="s">
        <v>31</v>
      </c>
      <c r="C90" s="1" t="s">
        <v>5</v>
      </c>
      <c r="D90" s="2">
        <v>3797</v>
      </c>
      <c r="E90" s="2">
        <v>5082</v>
      </c>
      <c r="F90" s="2">
        <v>9184</v>
      </c>
      <c r="G90" s="2">
        <v>2200000</v>
      </c>
      <c r="H90" s="3">
        <f t="shared" si="9"/>
        <v>2218063</v>
      </c>
      <c r="I90" s="6" t="s">
        <v>72</v>
      </c>
      <c r="J90" s="11">
        <v>2470000</v>
      </c>
      <c r="K90" s="11">
        <v>5548000</v>
      </c>
      <c r="L90" s="11">
        <v>791000</v>
      </c>
      <c r="M90" s="11">
        <v>110127000</v>
      </c>
      <c r="N90" s="3">
        <f t="shared" si="8"/>
        <v>118936000</v>
      </c>
      <c r="O90" s="17">
        <f t="shared" si="10"/>
        <v>650.51356333947854</v>
      </c>
      <c r="P90" s="17">
        <f t="shared" si="11"/>
        <v>1091.6961826052734</v>
      </c>
      <c r="Q90" s="17">
        <f t="shared" si="12"/>
        <v>86.128048780487802</v>
      </c>
      <c r="R90" s="17">
        <f t="shared" si="13"/>
        <v>50.05772727272727</v>
      </c>
      <c r="S90" s="11"/>
    </row>
    <row r="91" spans="1:19">
      <c r="A91" s="1" t="s">
        <v>50</v>
      </c>
      <c r="B91" s="9" t="s">
        <v>32</v>
      </c>
      <c r="C91" s="1" t="s">
        <v>5</v>
      </c>
      <c r="D91" s="2">
        <v>3386</v>
      </c>
      <c r="E91" s="2">
        <v>5103</v>
      </c>
      <c r="F91" s="2">
        <v>9475</v>
      </c>
      <c r="G91" s="2">
        <v>2000000</v>
      </c>
      <c r="H91" s="3">
        <f t="shared" si="9"/>
        <v>2017964</v>
      </c>
      <c r="I91" s="6" t="s">
        <v>72</v>
      </c>
      <c r="J91" s="11">
        <v>4230000</v>
      </c>
      <c r="K91" s="11">
        <v>6234000</v>
      </c>
      <c r="L91" s="11">
        <v>827000</v>
      </c>
      <c r="M91" s="11">
        <v>97855000</v>
      </c>
      <c r="N91" s="3">
        <f t="shared" si="8"/>
        <v>109146000</v>
      </c>
      <c r="O91" s="17">
        <f t="shared" si="10"/>
        <v>1249.2616656822208</v>
      </c>
      <c r="P91" s="17">
        <f t="shared" si="11"/>
        <v>1221.6343327454438</v>
      </c>
      <c r="Q91" s="17">
        <f t="shared" si="12"/>
        <v>87.282321899736147</v>
      </c>
      <c r="R91" s="17">
        <f t="shared" si="13"/>
        <v>48.927500000000002</v>
      </c>
      <c r="S91" s="11"/>
    </row>
    <row r="92" spans="1:19">
      <c r="A92" s="1" t="s">
        <v>50</v>
      </c>
      <c r="B92" s="9" t="s">
        <v>33</v>
      </c>
      <c r="C92" s="1" t="s">
        <v>5</v>
      </c>
      <c r="D92" s="2">
        <v>3500</v>
      </c>
      <c r="E92" s="2">
        <v>4725</v>
      </c>
      <c r="F92" s="2">
        <v>57</v>
      </c>
      <c r="G92" s="2">
        <v>2175000</v>
      </c>
      <c r="H92" s="3">
        <f t="shared" si="9"/>
        <v>2183282</v>
      </c>
      <c r="I92" s="6" t="s">
        <v>72</v>
      </c>
      <c r="J92" s="11">
        <v>4200000</v>
      </c>
      <c r="K92" s="11">
        <v>6602000</v>
      </c>
      <c r="L92" s="11">
        <v>6000</v>
      </c>
      <c r="M92" s="11">
        <v>109000000</v>
      </c>
      <c r="N92" s="3">
        <f t="shared" si="8"/>
        <v>119808000</v>
      </c>
      <c r="O92" s="17">
        <f t="shared" si="10"/>
        <v>1200</v>
      </c>
      <c r="P92" s="17">
        <f t="shared" si="11"/>
        <v>1397.2486772486773</v>
      </c>
      <c r="Q92" s="17">
        <f t="shared" si="12"/>
        <v>105.26315789473684</v>
      </c>
      <c r="R92" s="17">
        <f t="shared" si="13"/>
        <v>50.114942528735632</v>
      </c>
      <c r="S92" s="11"/>
    </row>
    <row r="93" spans="1:19">
      <c r="A93" s="1" t="s">
        <v>50</v>
      </c>
      <c r="B93" s="9" t="s">
        <v>34</v>
      </c>
      <c r="C93" s="1" t="s">
        <v>5</v>
      </c>
      <c r="D93" s="2">
        <v>8235</v>
      </c>
      <c r="E93" s="2">
        <v>4677</v>
      </c>
      <c r="F93" s="2">
        <v>1578</v>
      </c>
      <c r="G93" s="2">
        <v>1700000</v>
      </c>
      <c r="H93" s="3">
        <f t="shared" si="9"/>
        <v>1714490</v>
      </c>
      <c r="I93" s="6" t="s">
        <v>72</v>
      </c>
      <c r="J93" s="11">
        <v>3640000</v>
      </c>
      <c r="K93" s="11">
        <v>6503000</v>
      </c>
      <c r="L93" s="11">
        <v>164000</v>
      </c>
      <c r="M93" s="11">
        <v>100000000</v>
      </c>
      <c r="N93" s="3">
        <f t="shared" si="8"/>
        <v>110307000</v>
      </c>
      <c r="O93" s="17">
        <f t="shared" si="10"/>
        <v>442.01578627808135</v>
      </c>
      <c r="P93" s="17">
        <f t="shared" si="11"/>
        <v>1390.4212101774642</v>
      </c>
      <c r="Q93" s="17">
        <f t="shared" si="12"/>
        <v>103.92902408111533</v>
      </c>
      <c r="R93" s="17">
        <f t="shared" si="13"/>
        <v>58.823529411764703</v>
      </c>
      <c r="S93" s="11"/>
    </row>
    <row r="94" spans="1:19">
      <c r="A94" s="1" t="s">
        <v>50</v>
      </c>
      <c r="B94" s="9" t="s">
        <v>35</v>
      </c>
      <c r="C94" s="1" t="s">
        <v>5</v>
      </c>
      <c r="D94" s="2">
        <v>5000</v>
      </c>
      <c r="E94" s="2">
        <v>1063</v>
      </c>
      <c r="F94" s="2">
        <v>520</v>
      </c>
      <c r="G94" s="2">
        <v>1900000</v>
      </c>
      <c r="H94" s="3">
        <f t="shared" si="9"/>
        <v>1906583</v>
      </c>
      <c r="I94" s="6" t="s">
        <v>72</v>
      </c>
      <c r="J94" s="11">
        <v>4000000</v>
      </c>
      <c r="K94" s="11">
        <v>1656000</v>
      </c>
      <c r="L94" s="11">
        <v>31000</v>
      </c>
      <c r="M94" s="11">
        <v>123557000</v>
      </c>
      <c r="N94" s="3">
        <f t="shared" si="8"/>
        <v>129244000</v>
      </c>
      <c r="O94" s="17">
        <f t="shared" si="10"/>
        <v>800</v>
      </c>
      <c r="P94" s="17">
        <f t="shared" si="11"/>
        <v>1557.8551269990592</v>
      </c>
      <c r="Q94" s="17">
        <f t="shared" si="12"/>
        <v>59.615384615384613</v>
      </c>
      <c r="R94" s="17">
        <f t="shared" si="13"/>
        <v>65.03</v>
      </c>
      <c r="S94" s="11"/>
    </row>
    <row r="95" spans="1:19">
      <c r="A95" s="1" t="s">
        <v>50</v>
      </c>
      <c r="B95" s="9" t="s">
        <v>36</v>
      </c>
      <c r="C95" s="1" t="s">
        <v>5</v>
      </c>
      <c r="D95" s="2">
        <v>2189</v>
      </c>
      <c r="E95" s="2">
        <v>4756</v>
      </c>
      <c r="F95" s="2">
        <v>3300</v>
      </c>
      <c r="G95" s="2">
        <v>961071</v>
      </c>
      <c r="H95" s="3">
        <f t="shared" si="9"/>
        <v>971316</v>
      </c>
      <c r="I95" s="6" t="s">
        <v>72</v>
      </c>
      <c r="J95" s="11">
        <v>1180000</v>
      </c>
      <c r="K95" s="11">
        <v>10237000</v>
      </c>
      <c r="L95" s="11">
        <v>1007000</v>
      </c>
      <c r="M95" s="11">
        <v>149480000</v>
      </c>
      <c r="N95" s="3">
        <f t="shared" si="8"/>
        <v>161904000</v>
      </c>
      <c r="O95" s="17">
        <f t="shared" si="10"/>
        <v>539.05893101873005</v>
      </c>
      <c r="P95" s="17">
        <f t="shared" si="11"/>
        <v>2152.439024390244</v>
      </c>
      <c r="Q95" s="17">
        <f t="shared" si="12"/>
        <v>305.15151515151513</v>
      </c>
      <c r="R95" s="17">
        <f t="shared" si="13"/>
        <v>155.53481480556587</v>
      </c>
      <c r="S95" s="11"/>
    </row>
    <row r="96" spans="1:19">
      <c r="A96" s="1" t="s">
        <v>50</v>
      </c>
      <c r="B96" s="9" t="s">
        <v>37</v>
      </c>
      <c r="C96" s="1" t="s">
        <v>5</v>
      </c>
      <c r="D96" s="2">
        <v>932</v>
      </c>
      <c r="E96" s="2">
        <v>4010</v>
      </c>
      <c r="F96" s="2">
        <v>6052</v>
      </c>
      <c r="G96" s="2">
        <v>735785</v>
      </c>
      <c r="H96" s="3">
        <f t="shared" si="9"/>
        <v>746779</v>
      </c>
      <c r="I96" s="6" t="s">
        <v>72</v>
      </c>
      <c r="J96" s="11">
        <v>474000</v>
      </c>
      <c r="K96" s="11">
        <v>9912000</v>
      </c>
      <c r="L96" s="11">
        <v>3581000</v>
      </c>
      <c r="M96" s="11">
        <v>97929000</v>
      </c>
      <c r="N96" s="3">
        <f t="shared" si="8"/>
        <v>111896000</v>
      </c>
      <c r="O96" s="17">
        <f t="shared" si="10"/>
        <v>508.58369098712444</v>
      </c>
      <c r="P96" s="17">
        <f t="shared" si="11"/>
        <v>2471.8204488778056</v>
      </c>
      <c r="Q96" s="17">
        <f t="shared" si="12"/>
        <v>591.70522141440847</v>
      </c>
      <c r="R96" s="17">
        <f t="shared" si="13"/>
        <v>133.09458605435012</v>
      </c>
      <c r="S96" s="11"/>
    </row>
    <row r="97" spans="1:19">
      <c r="A97" s="1" t="s">
        <v>50</v>
      </c>
      <c r="B97" s="9" t="s">
        <v>38</v>
      </c>
      <c r="C97" s="1" t="s">
        <v>5</v>
      </c>
      <c r="D97" s="2">
        <v>1163</v>
      </c>
      <c r="E97" s="2">
        <v>2813</v>
      </c>
      <c r="F97" s="2">
        <v>7878</v>
      </c>
      <c r="G97" s="2">
        <v>1400100</v>
      </c>
      <c r="H97" s="3">
        <f t="shared" si="9"/>
        <v>1411954</v>
      </c>
      <c r="I97" s="6" t="s">
        <v>72</v>
      </c>
      <c r="J97" s="11">
        <v>718000</v>
      </c>
      <c r="K97" s="11">
        <v>9890000</v>
      </c>
      <c r="L97" s="11">
        <v>735000</v>
      </c>
      <c r="M97" s="11">
        <v>126725000</v>
      </c>
      <c r="N97" s="3">
        <f t="shared" si="8"/>
        <v>138068000</v>
      </c>
      <c r="O97" s="17">
        <f t="shared" si="10"/>
        <v>617.36887360275148</v>
      </c>
      <c r="P97" s="17">
        <f t="shared" si="11"/>
        <v>3515.8194098826875</v>
      </c>
      <c r="Q97" s="17">
        <f t="shared" si="12"/>
        <v>93.297791317593294</v>
      </c>
      <c r="R97" s="17">
        <f t="shared" si="13"/>
        <v>90.511392043425474</v>
      </c>
      <c r="S97" s="11"/>
    </row>
    <row r="98" spans="1:19">
      <c r="A98" s="1" t="s">
        <v>50</v>
      </c>
      <c r="B98" s="9" t="s">
        <v>39</v>
      </c>
      <c r="C98" s="1" t="s">
        <v>5</v>
      </c>
      <c r="D98" s="2">
        <v>4194</v>
      </c>
      <c r="E98" s="2">
        <v>2823</v>
      </c>
      <c r="F98" s="2">
        <v>2775</v>
      </c>
      <c r="G98" s="2">
        <v>1359131</v>
      </c>
      <c r="H98" s="3">
        <f t="shared" si="9"/>
        <v>1368923</v>
      </c>
      <c r="I98" s="6" t="s">
        <v>72</v>
      </c>
      <c r="J98" s="11">
        <v>11265000</v>
      </c>
      <c r="K98" s="11">
        <v>11063000</v>
      </c>
      <c r="L98" s="11">
        <v>310000</v>
      </c>
      <c r="M98" s="11">
        <v>143652000</v>
      </c>
      <c r="N98" s="3">
        <f t="shared" si="8"/>
        <v>166290000</v>
      </c>
      <c r="O98" s="17">
        <f t="shared" si="10"/>
        <v>2685.9799713876969</v>
      </c>
      <c r="P98" s="17">
        <f t="shared" si="11"/>
        <v>3918.8806234502304</v>
      </c>
      <c r="Q98" s="17">
        <f t="shared" si="12"/>
        <v>111.71171171171171</v>
      </c>
      <c r="R98" s="17">
        <f t="shared" si="13"/>
        <v>105.69400594938972</v>
      </c>
      <c r="S98" s="11"/>
    </row>
    <row r="99" spans="1:19">
      <c r="A99" s="1" t="s">
        <v>50</v>
      </c>
      <c r="B99" s="9" t="s">
        <v>40</v>
      </c>
      <c r="C99" s="1" t="s">
        <v>5</v>
      </c>
      <c r="D99" s="2">
        <v>3137</v>
      </c>
      <c r="E99" s="2">
        <v>2844</v>
      </c>
      <c r="F99" s="2">
        <v>23576</v>
      </c>
      <c r="G99" s="2">
        <v>1552457</v>
      </c>
      <c r="H99" s="3">
        <f t="shared" si="9"/>
        <v>1582014</v>
      </c>
      <c r="I99" s="6" t="s">
        <v>72</v>
      </c>
      <c r="J99" s="11">
        <v>9288000</v>
      </c>
      <c r="K99" s="11">
        <v>9184000</v>
      </c>
      <c r="L99" s="11">
        <v>1045000</v>
      </c>
      <c r="M99" s="11">
        <v>136920000</v>
      </c>
      <c r="N99" s="3">
        <f t="shared" si="8"/>
        <v>156437000</v>
      </c>
      <c r="O99" s="17">
        <f t="shared" si="10"/>
        <v>2960.790564233344</v>
      </c>
      <c r="P99" s="17">
        <f t="shared" si="11"/>
        <v>3229.2545710267227</v>
      </c>
      <c r="Q99" s="17">
        <f t="shared" si="12"/>
        <v>44.324737020699018</v>
      </c>
      <c r="R99" s="17">
        <f t="shared" si="13"/>
        <v>88.195679493860382</v>
      </c>
      <c r="S99" s="11"/>
    </row>
    <row r="100" spans="1:19">
      <c r="A100" s="1" t="s">
        <v>50</v>
      </c>
      <c r="B100" s="9" t="s">
        <v>41</v>
      </c>
      <c r="C100" s="1" t="s">
        <v>5</v>
      </c>
      <c r="D100" s="2">
        <v>23690</v>
      </c>
      <c r="E100" s="2">
        <v>2488</v>
      </c>
      <c r="F100" s="2">
        <v>2070</v>
      </c>
      <c r="G100" s="2">
        <v>1185835</v>
      </c>
      <c r="H100" s="3">
        <f t="shared" si="9"/>
        <v>1214083</v>
      </c>
      <c r="I100" s="6" t="s">
        <v>72</v>
      </c>
      <c r="J100" s="11">
        <v>19521000</v>
      </c>
      <c r="K100" s="11">
        <v>6488000</v>
      </c>
      <c r="L100" s="11">
        <v>317000</v>
      </c>
      <c r="M100" s="11">
        <v>108592000</v>
      </c>
      <c r="N100" s="3">
        <f t="shared" si="8"/>
        <v>134918000</v>
      </c>
      <c r="O100" s="17">
        <f t="shared" si="10"/>
        <v>824.01857323765307</v>
      </c>
      <c r="P100" s="17">
        <f t="shared" si="11"/>
        <v>2607.7170418006431</v>
      </c>
      <c r="Q100" s="17">
        <f t="shared" si="12"/>
        <v>153.14009661835749</v>
      </c>
      <c r="R100" s="17">
        <f t="shared" si="13"/>
        <v>91.574291532970435</v>
      </c>
      <c r="S100" s="11"/>
    </row>
    <row r="101" spans="1:19">
      <c r="A101" s="1" t="s">
        <v>50</v>
      </c>
      <c r="B101" s="9" t="s">
        <v>42</v>
      </c>
      <c r="C101" s="1" t="s">
        <v>5</v>
      </c>
      <c r="D101" s="2">
        <v>18049</v>
      </c>
      <c r="E101" s="2">
        <v>3162</v>
      </c>
      <c r="F101" s="2">
        <v>19166</v>
      </c>
      <c r="G101" s="2">
        <v>1325795</v>
      </c>
      <c r="H101" s="3">
        <f t="shared" si="9"/>
        <v>1366172</v>
      </c>
      <c r="I101" s="6" t="s">
        <v>72</v>
      </c>
      <c r="J101" s="11">
        <v>22458000</v>
      </c>
      <c r="K101" s="11">
        <v>9262000</v>
      </c>
      <c r="L101" s="11">
        <v>2201000</v>
      </c>
      <c r="M101" s="11">
        <v>204980000</v>
      </c>
      <c r="N101" s="3">
        <f t="shared" si="8"/>
        <v>238901000</v>
      </c>
      <c r="O101" s="17">
        <f t="shared" si="10"/>
        <v>1244.2794614660093</v>
      </c>
      <c r="P101" s="17">
        <f t="shared" si="11"/>
        <v>2929.1587602783047</v>
      </c>
      <c r="Q101" s="17">
        <f t="shared" si="12"/>
        <v>114.83877700093916</v>
      </c>
      <c r="R101" s="17">
        <f t="shared" si="13"/>
        <v>154.60912131966103</v>
      </c>
      <c r="S101" s="11"/>
    </row>
    <row r="102" spans="1:19">
      <c r="A102" s="1" t="s">
        <v>50</v>
      </c>
      <c r="B102" s="9" t="s">
        <v>43</v>
      </c>
      <c r="C102" s="1" t="s">
        <v>5</v>
      </c>
      <c r="D102" s="2">
        <v>208255</v>
      </c>
      <c r="E102" s="2">
        <v>2154</v>
      </c>
      <c r="F102" s="2">
        <v>1856</v>
      </c>
      <c r="G102" s="2">
        <v>899937</v>
      </c>
      <c r="H102" s="3">
        <f t="shared" si="9"/>
        <v>1112202</v>
      </c>
      <c r="I102" s="6" t="s">
        <v>72</v>
      </c>
      <c r="J102" s="11">
        <v>76442000</v>
      </c>
      <c r="K102" s="11">
        <v>5785000</v>
      </c>
      <c r="L102" s="11">
        <v>198000</v>
      </c>
      <c r="M102" s="11">
        <v>112503000</v>
      </c>
      <c r="N102" s="3">
        <f t="shared" si="8"/>
        <v>194928000</v>
      </c>
      <c r="O102" s="17">
        <f t="shared" si="10"/>
        <v>367.05961441502006</v>
      </c>
      <c r="P102" s="17">
        <f t="shared" si="11"/>
        <v>2685.7010213556173</v>
      </c>
      <c r="Q102" s="17">
        <f t="shared" si="12"/>
        <v>106.68103448275862</v>
      </c>
      <c r="R102" s="17">
        <f t="shared" si="13"/>
        <v>125.01208417922588</v>
      </c>
      <c r="S102" s="11"/>
    </row>
    <row r="103" spans="1:19">
      <c r="A103" s="1" t="s">
        <v>50</v>
      </c>
      <c r="B103" s="9" t="s">
        <v>44</v>
      </c>
      <c r="C103" s="1" t="s">
        <v>5</v>
      </c>
      <c r="D103" s="2">
        <v>13432</v>
      </c>
      <c r="E103" s="2">
        <v>7760</v>
      </c>
      <c r="F103" s="2">
        <v>19065</v>
      </c>
      <c r="G103" s="2">
        <v>1245255</v>
      </c>
      <c r="H103" s="3">
        <f t="shared" si="9"/>
        <v>1285512</v>
      </c>
      <c r="I103" s="6" t="s">
        <v>72</v>
      </c>
      <c r="J103" s="11">
        <v>19416000</v>
      </c>
      <c r="K103" s="11">
        <v>10449000</v>
      </c>
      <c r="L103" s="11">
        <v>2707000</v>
      </c>
      <c r="M103" s="11">
        <v>163615000</v>
      </c>
      <c r="N103" s="3">
        <f t="shared" si="8"/>
        <v>196187000</v>
      </c>
      <c r="O103" s="17">
        <f t="shared" si="10"/>
        <v>1445.5032757593806</v>
      </c>
      <c r="P103" s="17">
        <f t="shared" si="11"/>
        <v>1346.520618556701</v>
      </c>
      <c r="Q103" s="17">
        <f t="shared" si="12"/>
        <v>141.98793600839235</v>
      </c>
      <c r="R103" s="17">
        <f t="shared" si="13"/>
        <v>131.39075932238779</v>
      </c>
      <c r="S103" s="11"/>
    </row>
    <row r="104" spans="1:19">
      <c r="A104" s="1" t="s">
        <v>50</v>
      </c>
      <c r="B104" s="9" t="s">
        <v>45</v>
      </c>
      <c r="C104" s="1" t="s">
        <v>5</v>
      </c>
      <c r="D104" s="2">
        <v>9101</v>
      </c>
      <c r="E104" s="2">
        <v>11376</v>
      </c>
      <c r="F104" s="2">
        <v>89802</v>
      </c>
      <c r="G104" s="2">
        <v>1328924</v>
      </c>
      <c r="H104" s="3">
        <f t="shared" si="9"/>
        <v>1439203</v>
      </c>
      <c r="I104" s="6" t="s">
        <v>72</v>
      </c>
      <c r="J104" s="11">
        <v>9090000</v>
      </c>
      <c r="K104" s="11">
        <v>11833000</v>
      </c>
      <c r="L104" s="11">
        <v>6880000</v>
      </c>
      <c r="M104" s="11">
        <v>191034000</v>
      </c>
      <c r="N104" s="3">
        <f t="shared" si="8"/>
        <v>218837000</v>
      </c>
      <c r="O104" s="17">
        <f t="shared" si="10"/>
        <v>998.79134161081197</v>
      </c>
      <c r="P104" s="17">
        <f t="shared" si="11"/>
        <v>1040.1722925457102</v>
      </c>
      <c r="Q104" s="17">
        <f t="shared" si="12"/>
        <v>76.61299302910848</v>
      </c>
      <c r="R104" s="17">
        <f t="shared" si="13"/>
        <v>143.7508841739633</v>
      </c>
      <c r="S104" s="11"/>
    </row>
    <row r="105" spans="1:19">
      <c r="A105" s="1" t="s">
        <v>50</v>
      </c>
      <c r="B105" s="9" t="s">
        <v>46</v>
      </c>
      <c r="C105" s="1" t="s">
        <v>5</v>
      </c>
      <c r="D105" s="2">
        <v>13657</v>
      </c>
      <c r="E105" s="2">
        <v>6198</v>
      </c>
      <c r="F105" s="2">
        <v>621351</v>
      </c>
      <c r="G105" s="2">
        <v>836967</v>
      </c>
      <c r="H105" s="3">
        <f t="shared" si="9"/>
        <v>1478173</v>
      </c>
      <c r="I105" s="6" t="s">
        <v>72</v>
      </c>
      <c r="J105" s="11">
        <v>12358000</v>
      </c>
      <c r="K105" s="11">
        <v>14726000</v>
      </c>
      <c r="L105" s="11">
        <v>88100000</v>
      </c>
      <c r="M105" s="11">
        <v>152168000</v>
      </c>
      <c r="N105" s="3">
        <f t="shared" si="8"/>
        <v>267352000</v>
      </c>
      <c r="O105" s="17">
        <f t="shared" si="10"/>
        <v>904.88394230065171</v>
      </c>
      <c r="P105" s="17">
        <f t="shared" si="11"/>
        <v>2375.9277186189092</v>
      </c>
      <c r="Q105" s="17">
        <f t="shared" si="12"/>
        <v>141.78781397310055</v>
      </c>
      <c r="R105" s="17">
        <f t="shared" si="13"/>
        <v>181.80884073087708</v>
      </c>
      <c r="S105" s="11"/>
    </row>
    <row r="106" spans="1:19">
      <c r="A106" s="1" t="s">
        <v>51</v>
      </c>
      <c r="B106" s="13">
        <v>1970</v>
      </c>
      <c r="C106" s="1" t="s">
        <v>5</v>
      </c>
      <c r="E106" s="10">
        <v>0</v>
      </c>
      <c r="G106" s="10">
        <v>0</v>
      </c>
      <c r="H106" s="3">
        <f t="shared" si="9"/>
        <v>0</v>
      </c>
      <c r="I106" s="6" t="s">
        <v>72</v>
      </c>
      <c r="J106" s="11">
        <v>0</v>
      </c>
      <c r="K106" s="11">
        <v>0</v>
      </c>
      <c r="L106" s="11">
        <v>0</v>
      </c>
      <c r="M106" s="11">
        <v>0</v>
      </c>
      <c r="N106" s="3">
        <f t="shared" ref="N106:N115" si="14">SUM(J106:M106)</f>
        <v>0</v>
      </c>
      <c r="O106" s="17" t="str">
        <f t="shared" si="10"/>
        <v/>
      </c>
      <c r="P106" s="17" t="str">
        <f t="shared" si="11"/>
        <v/>
      </c>
      <c r="Q106" s="17" t="str">
        <f t="shared" si="12"/>
        <v/>
      </c>
      <c r="R106" s="17" t="str">
        <f t="shared" si="13"/>
        <v/>
      </c>
      <c r="S106" s="11"/>
    </row>
    <row r="107" spans="1:19">
      <c r="A107" s="1" t="s">
        <v>51</v>
      </c>
      <c r="B107" s="13">
        <v>1971</v>
      </c>
      <c r="C107" s="1" t="s">
        <v>5</v>
      </c>
      <c r="E107" s="10">
        <v>0</v>
      </c>
      <c r="G107" s="10">
        <v>200</v>
      </c>
      <c r="H107" s="3">
        <f t="shared" si="9"/>
        <v>200</v>
      </c>
      <c r="I107" s="6" t="s">
        <v>72</v>
      </c>
      <c r="J107" s="11">
        <v>0</v>
      </c>
      <c r="K107" s="11">
        <v>0</v>
      </c>
      <c r="L107" s="11">
        <v>0</v>
      </c>
      <c r="M107" s="11">
        <v>5000</v>
      </c>
      <c r="N107" s="3">
        <f t="shared" si="14"/>
        <v>5000</v>
      </c>
      <c r="O107" s="17" t="str">
        <f t="shared" si="10"/>
        <v/>
      </c>
      <c r="P107" s="17" t="str">
        <f t="shared" si="11"/>
        <v/>
      </c>
      <c r="Q107" s="17" t="str">
        <f t="shared" si="12"/>
        <v/>
      </c>
      <c r="R107" s="17">
        <f t="shared" si="13"/>
        <v>25</v>
      </c>
      <c r="S107" s="11"/>
    </row>
    <row r="108" spans="1:19">
      <c r="A108" s="1" t="s">
        <v>51</v>
      </c>
      <c r="B108" s="13">
        <v>1972</v>
      </c>
      <c r="C108" s="1" t="s">
        <v>5</v>
      </c>
      <c r="E108" s="10">
        <v>15</v>
      </c>
      <c r="G108" s="10">
        <v>400</v>
      </c>
      <c r="H108" s="3">
        <f t="shared" si="9"/>
        <v>415</v>
      </c>
      <c r="I108" s="6" t="s">
        <v>72</v>
      </c>
      <c r="J108" s="11">
        <v>0</v>
      </c>
      <c r="K108" s="11">
        <v>8000</v>
      </c>
      <c r="L108" s="11">
        <v>0</v>
      </c>
      <c r="M108" s="11">
        <v>12000</v>
      </c>
      <c r="N108" s="3">
        <f t="shared" si="14"/>
        <v>20000</v>
      </c>
      <c r="O108" s="17" t="str">
        <f t="shared" si="10"/>
        <v/>
      </c>
      <c r="P108" s="17">
        <f t="shared" si="11"/>
        <v>533.33333333333337</v>
      </c>
      <c r="Q108" s="17" t="str">
        <f t="shared" si="12"/>
        <v/>
      </c>
      <c r="R108" s="17">
        <f t="shared" si="13"/>
        <v>30</v>
      </c>
      <c r="S108" s="11"/>
    </row>
    <row r="109" spans="1:19">
      <c r="A109" s="1" t="s">
        <v>51</v>
      </c>
      <c r="B109" s="13">
        <v>1973</v>
      </c>
      <c r="C109" s="1" t="s">
        <v>5</v>
      </c>
      <c r="E109" s="10">
        <v>150</v>
      </c>
      <c r="G109" s="10">
        <v>750</v>
      </c>
      <c r="H109" s="3">
        <f t="shared" si="9"/>
        <v>900</v>
      </c>
      <c r="I109" s="6" t="s">
        <v>72</v>
      </c>
      <c r="J109" s="11">
        <v>0</v>
      </c>
      <c r="K109" s="11">
        <v>21000</v>
      </c>
      <c r="L109" s="11">
        <v>0</v>
      </c>
      <c r="M109" s="11">
        <v>29000</v>
      </c>
      <c r="N109" s="3">
        <f t="shared" si="14"/>
        <v>50000</v>
      </c>
      <c r="O109" s="17" t="str">
        <f t="shared" si="10"/>
        <v/>
      </c>
      <c r="P109" s="17">
        <f t="shared" si="11"/>
        <v>140</v>
      </c>
      <c r="Q109" s="17" t="str">
        <f t="shared" si="12"/>
        <v/>
      </c>
      <c r="R109" s="17">
        <f t="shared" si="13"/>
        <v>38.666666666666664</v>
      </c>
      <c r="S109" s="11"/>
    </row>
    <row r="110" spans="1:19">
      <c r="A110" s="1" t="s">
        <v>51</v>
      </c>
      <c r="B110" s="13">
        <v>1974</v>
      </c>
      <c r="C110" s="1" t="s">
        <v>5</v>
      </c>
      <c r="E110" s="10">
        <v>1000</v>
      </c>
      <c r="G110" s="10">
        <v>20000</v>
      </c>
      <c r="H110" s="3">
        <f t="shared" si="9"/>
        <v>21000</v>
      </c>
      <c r="I110" s="6" t="s">
        <v>72</v>
      </c>
      <c r="J110" s="11">
        <v>0</v>
      </c>
      <c r="K110" s="11">
        <v>202000</v>
      </c>
      <c r="L110" s="11">
        <v>0</v>
      </c>
      <c r="M110" s="11">
        <v>790000</v>
      </c>
      <c r="N110" s="3">
        <f t="shared" si="14"/>
        <v>992000</v>
      </c>
      <c r="O110" s="17" t="str">
        <f t="shared" si="10"/>
        <v/>
      </c>
      <c r="P110" s="17">
        <f t="shared" si="11"/>
        <v>202</v>
      </c>
      <c r="Q110" s="17" t="str">
        <f t="shared" si="12"/>
        <v/>
      </c>
      <c r="R110" s="17">
        <f t="shared" si="13"/>
        <v>39.5</v>
      </c>
      <c r="S110" s="11"/>
    </row>
    <row r="111" spans="1:19">
      <c r="A111" s="1" t="s">
        <v>51</v>
      </c>
      <c r="B111" s="13">
        <v>1975</v>
      </c>
      <c r="C111" s="1" t="s">
        <v>5</v>
      </c>
      <c r="E111" s="10">
        <v>0</v>
      </c>
      <c r="G111" s="10">
        <v>25000</v>
      </c>
      <c r="H111" s="3">
        <f t="shared" si="9"/>
        <v>25000</v>
      </c>
      <c r="I111" s="6" t="s">
        <v>72</v>
      </c>
      <c r="J111" s="11">
        <v>0</v>
      </c>
      <c r="K111" s="11">
        <v>0</v>
      </c>
      <c r="L111" s="11">
        <v>0</v>
      </c>
      <c r="M111" s="11">
        <v>1050000</v>
      </c>
      <c r="N111" s="3">
        <f t="shared" si="14"/>
        <v>1050000</v>
      </c>
      <c r="O111" s="17" t="str">
        <f t="shared" si="10"/>
        <v/>
      </c>
      <c r="P111" s="17" t="str">
        <f t="shared" si="11"/>
        <v/>
      </c>
      <c r="Q111" s="17" t="str">
        <f t="shared" si="12"/>
        <v/>
      </c>
      <c r="R111" s="17">
        <f t="shared" si="13"/>
        <v>42</v>
      </c>
      <c r="S111" s="11"/>
    </row>
    <row r="112" spans="1:19">
      <c r="A112" s="1" t="s">
        <v>51</v>
      </c>
      <c r="B112" s="13">
        <v>1976</v>
      </c>
      <c r="C112" s="1" t="s">
        <v>5</v>
      </c>
      <c r="E112" s="10">
        <v>0</v>
      </c>
      <c r="G112" s="10">
        <v>30000</v>
      </c>
      <c r="H112" s="3">
        <f t="shared" si="9"/>
        <v>30000</v>
      </c>
      <c r="I112" s="6" t="s">
        <v>72</v>
      </c>
      <c r="J112" s="11">
        <v>0</v>
      </c>
      <c r="K112" s="11">
        <v>0</v>
      </c>
      <c r="L112" s="11">
        <v>0</v>
      </c>
      <c r="M112" s="11">
        <v>1300000</v>
      </c>
      <c r="N112" s="3">
        <f t="shared" si="14"/>
        <v>1300000</v>
      </c>
      <c r="O112" s="17" t="str">
        <f t="shared" si="10"/>
        <v/>
      </c>
      <c r="P112" s="17" t="str">
        <f t="shared" si="11"/>
        <v/>
      </c>
      <c r="Q112" s="17" t="str">
        <f t="shared" si="12"/>
        <v/>
      </c>
      <c r="R112" s="17">
        <f t="shared" si="13"/>
        <v>43.333333333333336</v>
      </c>
      <c r="S112" s="11"/>
    </row>
    <row r="113" spans="1:19">
      <c r="A113" s="1" t="s">
        <v>51</v>
      </c>
      <c r="B113" s="13">
        <v>1977</v>
      </c>
      <c r="C113" s="1" t="s">
        <v>5</v>
      </c>
      <c r="E113" s="10">
        <v>0</v>
      </c>
      <c r="G113" s="10">
        <v>34000</v>
      </c>
      <c r="H113" s="3">
        <f t="shared" si="9"/>
        <v>34000</v>
      </c>
      <c r="I113" s="6" t="s">
        <v>72</v>
      </c>
      <c r="J113" s="11">
        <v>0</v>
      </c>
      <c r="K113" s="11">
        <v>0</v>
      </c>
      <c r="L113" s="11">
        <v>0</v>
      </c>
      <c r="M113" s="11">
        <v>1844000</v>
      </c>
      <c r="N113" s="3">
        <f t="shared" si="14"/>
        <v>1844000</v>
      </c>
      <c r="O113" s="17" t="str">
        <f t="shared" si="10"/>
        <v/>
      </c>
      <c r="P113" s="17" t="str">
        <f t="shared" si="11"/>
        <v/>
      </c>
      <c r="Q113" s="17" t="str">
        <f t="shared" si="12"/>
        <v/>
      </c>
      <c r="R113" s="17">
        <f t="shared" si="13"/>
        <v>54.235294117647058</v>
      </c>
      <c r="S113" s="11"/>
    </row>
    <row r="114" spans="1:19">
      <c r="A114" s="1" t="s">
        <v>51</v>
      </c>
      <c r="B114" s="13">
        <v>1978</v>
      </c>
      <c r="C114" s="1" t="s">
        <v>5</v>
      </c>
      <c r="E114" s="10">
        <v>0</v>
      </c>
      <c r="G114" s="10">
        <v>14000</v>
      </c>
      <c r="H114" s="3">
        <f t="shared" si="9"/>
        <v>14000</v>
      </c>
      <c r="I114" s="6" t="s">
        <v>72</v>
      </c>
      <c r="J114" s="11">
        <v>0</v>
      </c>
      <c r="K114" s="11">
        <v>0</v>
      </c>
      <c r="L114" s="11">
        <v>0</v>
      </c>
      <c r="M114" s="11">
        <v>764000</v>
      </c>
      <c r="N114" s="3">
        <f t="shared" si="14"/>
        <v>764000</v>
      </c>
      <c r="O114" s="17" t="str">
        <f t="shared" si="10"/>
        <v/>
      </c>
      <c r="P114" s="17" t="str">
        <f t="shared" si="11"/>
        <v/>
      </c>
      <c r="Q114" s="17" t="str">
        <f t="shared" si="12"/>
        <v/>
      </c>
      <c r="R114" s="17">
        <f t="shared" si="13"/>
        <v>54.571428571428569</v>
      </c>
      <c r="S114" s="11"/>
    </row>
    <row r="115" spans="1:19">
      <c r="A115" s="1" t="s">
        <v>51</v>
      </c>
      <c r="B115" s="13">
        <v>1979</v>
      </c>
      <c r="C115" s="1" t="s">
        <v>5</v>
      </c>
      <c r="E115" s="10">
        <v>0</v>
      </c>
      <c r="G115" s="10">
        <v>38000</v>
      </c>
      <c r="H115" s="3">
        <f t="shared" si="9"/>
        <v>38000</v>
      </c>
      <c r="I115" s="6" t="s">
        <v>72</v>
      </c>
      <c r="J115" s="11">
        <v>0</v>
      </c>
      <c r="K115" s="11">
        <v>0</v>
      </c>
      <c r="L115" s="11">
        <v>0</v>
      </c>
      <c r="M115" s="11">
        <v>2069000</v>
      </c>
      <c r="N115" s="3">
        <f t="shared" si="14"/>
        <v>2069000</v>
      </c>
      <c r="O115" s="17" t="str">
        <f t="shared" si="10"/>
        <v/>
      </c>
      <c r="P115" s="17" t="str">
        <f t="shared" si="11"/>
        <v/>
      </c>
      <c r="Q115" s="17" t="str">
        <f t="shared" si="12"/>
        <v/>
      </c>
      <c r="R115" s="17">
        <f t="shared" si="13"/>
        <v>54.44736842105263</v>
      </c>
      <c r="S115" s="11"/>
    </row>
    <row r="116" spans="1:19">
      <c r="A116" s="1" t="s">
        <v>51</v>
      </c>
      <c r="B116" s="9" t="s">
        <v>4</v>
      </c>
      <c r="C116" s="1" t="s">
        <v>5</v>
      </c>
      <c r="E116" s="2">
        <v>1500</v>
      </c>
      <c r="F116" s="2">
        <v>0</v>
      </c>
      <c r="G116" s="2">
        <v>24000</v>
      </c>
      <c r="H116" s="3">
        <f t="shared" si="9"/>
        <v>25500</v>
      </c>
      <c r="I116" s="6" t="s">
        <v>72</v>
      </c>
      <c r="J116" s="11">
        <v>0</v>
      </c>
      <c r="K116" s="11">
        <v>627000</v>
      </c>
      <c r="L116" s="11">
        <v>0</v>
      </c>
      <c r="M116" s="11">
        <v>1455000</v>
      </c>
      <c r="N116" s="3">
        <f t="shared" ref="N116:N157" si="15">SUM(J116:M116)</f>
        <v>2082000</v>
      </c>
      <c r="O116" s="17" t="str">
        <f t="shared" si="10"/>
        <v/>
      </c>
      <c r="P116" s="17">
        <f t="shared" si="11"/>
        <v>418</v>
      </c>
      <c r="Q116" s="17" t="str">
        <f t="shared" si="12"/>
        <v/>
      </c>
      <c r="R116" s="17">
        <f t="shared" si="13"/>
        <v>60.625</v>
      </c>
      <c r="S116" s="11"/>
    </row>
    <row r="117" spans="1:19">
      <c r="A117" s="1" t="s">
        <v>51</v>
      </c>
      <c r="B117" s="9" t="s">
        <v>6</v>
      </c>
      <c r="C117" s="1" t="s">
        <v>5</v>
      </c>
      <c r="E117" s="2">
        <v>200</v>
      </c>
      <c r="F117" s="2">
        <v>0</v>
      </c>
      <c r="G117" s="2">
        <v>67000</v>
      </c>
      <c r="H117" s="3">
        <f t="shared" si="9"/>
        <v>67200</v>
      </c>
      <c r="I117" s="6" t="s">
        <v>72</v>
      </c>
      <c r="J117" s="11">
        <v>0</v>
      </c>
      <c r="K117" s="11">
        <v>95000</v>
      </c>
      <c r="L117" s="11">
        <v>0</v>
      </c>
      <c r="M117" s="11">
        <v>4019000</v>
      </c>
      <c r="N117" s="3">
        <f t="shared" si="15"/>
        <v>4114000</v>
      </c>
      <c r="O117" s="17" t="str">
        <f t="shared" si="10"/>
        <v/>
      </c>
      <c r="P117" s="17">
        <f t="shared" si="11"/>
        <v>475</v>
      </c>
      <c r="Q117" s="17" t="str">
        <f t="shared" si="12"/>
        <v/>
      </c>
      <c r="R117" s="17">
        <f t="shared" si="13"/>
        <v>59.985074626865675</v>
      </c>
      <c r="S117" s="11"/>
    </row>
    <row r="118" spans="1:19">
      <c r="A118" s="1" t="s">
        <v>51</v>
      </c>
      <c r="B118" s="9" t="s">
        <v>7</v>
      </c>
      <c r="C118" s="1" t="s">
        <v>5</v>
      </c>
      <c r="E118" s="2">
        <v>800</v>
      </c>
      <c r="F118" s="2">
        <v>0</v>
      </c>
      <c r="G118" s="2">
        <v>125000</v>
      </c>
      <c r="H118" s="3">
        <f t="shared" si="9"/>
        <v>125800</v>
      </c>
      <c r="I118" s="6" t="s">
        <v>72</v>
      </c>
      <c r="J118" s="11">
        <v>0</v>
      </c>
      <c r="K118" s="11">
        <v>868000</v>
      </c>
      <c r="L118" s="11">
        <v>0</v>
      </c>
      <c r="M118" s="11">
        <v>6888000</v>
      </c>
      <c r="N118" s="3">
        <f t="shared" si="15"/>
        <v>7756000</v>
      </c>
      <c r="O118" s="17" t="str">
        <f t="shared" si="10"/>
        <v/>
      </c>
      <c r="P118" s="17">
        <f t="shared" si="11"/>
        <v>1085</v>
      </c>
      <c r="Q118" s="17" t="str">
        <f t="shared" si="12"/>
        <v/>
      </c>
      <c r="R118" s="17">
        <f t="shared" si="13"/>
        <v>55.103999999999999</v>
      </c>
      <c r="S118" s="11"/>
    </row>
    <row r="119" spans="1:19">
      <c r="A119" s="1" t="s">
        <v>51</v>
      </c>
      <c r="B119" s="9" t="s">
        <v>8</v>
      </c>
      <c r="C119" s="1" t="s">
        <v>5</v>
      </c>
      <c r="E119" s="2">
        <v>1434</v>
      </c>
      <c r="F119" s="2">
        <v>0</v>
      </c>
      <c r="G119" s="2">
        <v>240628</v>
      </c>
      <c r="H119" s="3">
        <f t="shared" si="9"/>
        <v>242062</v>
      </c>
      <c r="I119" s="6" t="s">
        <v>72</v>
      </c>
      <c r="J119" s="11">
        <v>0</v>
      </c>
      <c r="K119" s="11">
        <v>313000</v>
      </c>
      <c r="L119" s="11">
        <v>0</v>
      </c>
      <c r="M119" s="11">
        <v>12773000</v>
      </c>
      <c r="N119" s="3">
        <f t="shared" si="15"/>
        <v>13086000</v>
      </c>
      <c r="O119" s="17" t="str">
        <f t="shared" si="10"/>
        <v/>
      </c>
      <c r="P119" s="17">
        <f t="shared" si="11"/>
        <v>218.27057182705718</v>
      </c>
      <c r="Q119" s="17" t="str">
        <f t="shared" si="12"/>
        <v/>
      </c>
      <c r="R119" s="17">
        <f t="shared" si="13"/>
        <v>53.081935601841849</v>
      </c>
      <c r="S119" s="11"/>
    </row>
    <row r="120" spans="1:19">
      <c r="A120" s="1" t="s">
        <v>51</v>
      </c>
      <c r="B120" s="9" t="s">
        <v>9</v>
      </c>
      <c r="C120" s="1" t="s">
        <v>5</v>
      </c>
      <c r="E120" s="2">
        <v>399</v>
      </c>
      <c r="F120" s="2">
        <v>0</v>
      </c>
      <c r="G120" s="2">
        <v>125263</v>
      </c>
      <c r="H120" s="3">
        <f t="shared" si="9"/>
        <v>125662</v>
      </c>
      <c r="I120" s="6" t="s">
        <v>72</v>
      </c>
      <c r="J120" s="11">
        <v>0</v>
      </c>
      <c r="K120" s="11">
        <v>482000</v>
      </c>
      <c r="L120" s="11">
        <v>0</v>
      </c>
      <c r="M120" s="11">
        <v>6611000</v>
      </c>
      <c r="N120" s="3">
        <f t="shared" si="15"/>
        <v>7093000</v>
      </c>
      <c r="O120" s="17" t="str">
        <f t="shared" si="10"/>
        <v/>
      </c>
      <c r="P120" s="17">
        <f t="shared" si="11"/>
        <v>1208.0200501253132</v>
      </c>
      <c r="Q120" s="17" t="str">
        <f t="shared" si="12"/>
        <v/>
      </c>
      <c r="R120" s="17">
        <f t="shared" si="13"/>
        <v>52.776957281878929</v>
      </c>
      <c r="S120" s="11"/>
    </row>
    <row r="121" spans="1:19">
      <c r="A121" s="1" t="s">
        <v>51</v>
      </c>
      <c r="B121" s="9" t="s">
        <v>10</v>
      </c>
      <c r="C121" s="1" t="s">
        <v>5</v>
      </c>
      <c r="E121" s="2">
        <v>184</v>
      </c>
      <c r="F121" s="2">
        <v>0</v>
      </c>
      <c r="G121" s="2">
        <v>166995</v>
      </c>
      <c r="H121" s="3">
        <f t="shared" si="9"/>
        <v>167179</v>
      </c>
      <c r="I121" s="6" t="s">
        <v>72</v>
      </c>
      <c r="J121" s="11">
        <v>0</v>
      </c>
      <c r="K121" s="11">
        <v>504000</v>
      </c>
      <c r="L121" s="11">
        <v>0</v>
      </c>
      <c r="M121" s="11">
        <v>8154000</v>
      </c>
      <c r="N121" s="3">
        <f t="shared" si="15"/>
        <v>8658000</v>
      </c>
      <c r="O121" s="17" t="str">
        <f t="shared" si="10"/>
        <v/>
      </c>
      <c r="P121" s="17">
        <f t="shared" si="11"/>
        <v>2739.1304347826085</v>
      </c>
      <c r="Q121" s="17" t="str">
        <f t="shared" si="12"/>
        <v/>
      </c>
      <c r="R121" s="17">
        <f t="shared" si="13"/>
        <v>48.827809215844788</v>
      </c>
      <c r="S121" s="11"/>
    </row>
    <row r="122" spans="1:19">
      <c r="A122" s="1" t="s">
        <v>51</v>
      </c>
      <c r="B122" s="9" t="s">
        <v>11</v>
      </c>
      <c r="C122" s="1" t="s">
        <v>5</v>
      </c>
      <c r="E122" s="2">
        <v>123</v>
      </c>
      <c r="F122" s="2">
        <v>0</v>
      </c>
      <c r="G122" s="2">
        <v>146604</v>
      </c>
      <c r="H122" s="3">
        <f t="shared" si="9"/>
        <v>146727</v>
      </c>
      <c r="I122" s="6" t="s">
        <v>72</v>
      </c>
      <c r="J122" s="11">
        <v>0</v>
      </c>
      <c r="K122" s="11">
        <v>120000</v>
      </c>
      <c r="L122" s="11">
        <v>0</v>
      </c>
      <c r="M122" s="11">
        <v>7141000</v>
      </c>
      <c r="N122" s="3">
        <f t="shared" si="15"/>
        <v>7261000</v>
      </c>
      <c r="O122" s="17" t="str">
        <f t="shared" si="10"/>
        <v/>
      </c>
      <c r="P122" s="17">
        <f t="shared" si="11"/>
        <v>975.60975609756099</v>
      </c>
      <c r="Q122" s="17" t="str">
        <f t="shared" si="12"/>
        <v/>
      </c>
      <c r="R122" s="17">
        <f t="shared" si="13"/>
        <v>48.709448582576194</v>
      </c>
      <c r="S122" s="11"/>
    </row>
    <row r="123" spans="1:19">
      <c r="A123" s="1" t="s">
        <v>51</v>
      </c>
      <c r="B123" s="9" t="s">
        <v>12</v>
      </c>
      <c r="C123" s="1" t="s">
        <v>5</v>
      </c>
      <c r="E123" s="2">
        <v>466</v>
      </c>
      <c r="F123" s="2">
        <v>46292</v>
      </c>
      <c r="G123" s="2">
        <v>170992</v>
      </c>
      <c r="H123" s="3">
        <f t="shared" si="9"/>
        <v>217750</v>
      </c>
      <c r="I123" s="6" t="s">
        <v>72</v>
      </c>
      <c r="J123" s="11">
        <v>0</v>
      </c>
      <c r="K123" s="11">
        <v>591000</v>
      </c>
      <c r="L123" s="11">
        <v>2304000</v>
      </c>
      <c r="M123" s="11">
        <v>6977000</v>
      </c>
      <c r="N123" s="3">
        <f t="shared" si="15"/>
        <v>9872000</v>
      </c>
      <c r="O123" s="17" t="str">
        <f t="shared" si="10"/>
        <v/>
      </c>
      <c r="P123" s="17">
        <f t="shared" si="11"/>
        <v>1268.2403433476395</v>
      </c>
      <c r="Q123" s="17">
        <f t="shared" si="12"/>
        <v>49.771018750540051</v>
      </c>
      <c r="R123" s="17">
        <f t="shared" si="13"/>
        <v>40.803078506596798</v>
      </c>
      <c r="S123" s="11"/>
    </row>
    <row r="124" spans="1:19">
      <c r="A124" s="1" t="s">
        <v>51</v>
      </c>
      <c r="B124" s="9" t="s">
        <v>13</v>
      </c>
      <c r="C124" s="1" t="s">
        <v>5</v>
      </c>
      <c r="E124" s="2">
        <v>440</v>
      </c>
      <c r="F124" s="2">
        <v>45437</v>
      </c>
      <c r="G124" s="2">
        <v>235927</v>
      </c>
      <c r="H124" s="3">
        <f t="shared" si="9"/>
        <v>281804</v>
      </c>
      <c r="I124" s="6" t="s">
        <v>72</v>
      </c>
      <c r="J124" s="11">
        <v>0</v>
      </c>
      <c r="K124" s="11">
        <v>606000</v>
      </c>
      <c r="L124" s="11">
        <v>2470000</v>
      </c>
      <c r="M124" s="11">
        <v>10038000</v>
      </c>
      <c r="N124" s="3">
        <f t="shared" si="15"/>
        <v>13114000</v>
      </c>
      <c r="O124" s="17" t="str">
        <f t="shared" si="10"/>
        <v/>
      </c>
      <c r="P124" s="17">
        <f t="shared" si="11"/>
        <v>1377.2727272727273</v>
      </c>
      <c r="Q124" s="17">
        <f t="shared" si="12"/>
        <v>54.360983339569074</v>
      </c>
      <c r="R124" s="17">
        <f t="shared" si="13"/>
        <v>42.547059047925842</v>
      </c>
      <c r="S124" s="11"/>
    </row>
    <row r="125" spans="1:19">
      <c r="A125" s="1" t="s">
        <v>51</v>
      </c>
      <c r="B125" s="9" t="s">
        <v>14</v>
      </c>
      <c r="C125" s="1" t="s">
        <v>5</v>
      </c>
      <c r="E125" s="2">
        <v>328</v>
      </c>
      <c r="F125" s="2">
        <v>31172</v>
      </c>
      <c r="G125" s="2">
        <v>321168</v>
      </c>
      <c r="H125" s="3">
        <f t="shared" si="9"/>
        <v>352668</v>
      </c>
      <c r="I125" s="6" t="s">
        <v>72</v>
      </c>
      <c r="J125" s="11">
        <v>0</v>
      </c>
      <c r="K125" s="11">
        <v>139000</v>
      </c>
      <c r="L125" s="11">
        <v>1988000</v>
      </c>
      <c r="M125" s="11">
        <v>13421000</v>
      </c>
      <c r="N125" s="3">
        <f t="shared" si="15"/>
        <v>15548000</v>
      </c>
      <c r="O125" s="17" t="str">
        <f t="shared" si="10"/>
        <v/>
      </c>
      <c r="P125" s="17">
        <f t="shared" si="11"/>
        <v>423.78048780487802</v>
      </c>
      <c r="Q125" s="17">
        <f t="shared" si="12"/>
        <v>63.7751828564096</v>
      </c>
      <c r="R125" s="17">
        <f t="shared" si="13"/>
        <v>41.788098440691478</v>
      </c>
      <c r="S125" s="11"/>
    </row>
    <row r="126" spans="1:19">
      <c r="A126" s="1" t="s">
        <v>51</v>
      </c>
      <c r="B126" s="9" t="s">
        <v>15</v>
      </c>
      <c r="C126" s="1" t="s">
        <v>5</v>
      </c>
      <c r="E126" s="2">
        <v>507</v>
      </c>
      <c r="F126" s="2">
        <v>76622</v>
      </c>
      <c r="G126" s="2">
        <v>318298</v>
      </c>
      <c r="H126" s="3">
        <f t="shared" si="9"/>
        <v>395427</v>
      </c>
      <c r="I126" s="6" t="s">
        <v>72</v>
      </c>
      <c r="J126" s="11">
        <v>0</v>
      </c>
      <c r="K126" s="11">
        <v>350000</v>
      </c>
      <c r="L126" s="11">
        <v>4052000</v>
      </c>
      <c r="M126" s="11">
        <v>11808000</v>
      </c>
      <c r="N126" s="3">
        <f t="shared" si="15"/>
        <v>16210000</v>
      </c>
      <c r="O126" s="17" t="str">
        <f t="shared" si="10"/>
        <v/>
      </c>
      <c r="P126" s="17">
        <f t="shared" si="11"/>
        <v>690.33530571992105</v>
      </c>
      <c r="Q126" s="17">
        <f t="shared" si="12"/>
        <v>52.88298399937355</v>
      </c>
      <c r="R126" s="17">
        <f t="shared" si="13"/>
        <v>37.097311324607759</v>
      </c>
      <c r="S126" s="11"/>
    </row>
    <row r="127" spans="1:19">
      <c r="A127" s="1" t="s">
        <v>51</v>
      </c>
      <c r="B127" s="9" t="s">
        <v>16</v>
      </c>
      <c r="C127" s="1" t="s">
        <v>5</v>
      </c>
      <c r="E127" s="2">
        <v>368</v>
      </c>
      <c r="F127" s="2">
        <v>130999</v>
      </c>
      <c r="G127" s="2">
        <v>373456</v>
      </c>
      <c r="H127" s="3">
        <f t="shared" si="9"/>
        <v>504823</v>
      </c>
      <c r="I127" s="6" t="s">
        <v>72</v>
      </c>
      <c r="J127" s="11">
        <v>0</v>
      </c>
      <c r="K127" s="11">
        <v>279000</v>
      </c>
      <c r="L127" s="11">
        <v>5387000</v>
      </c>
      <c r="M127" s="11">
        <v>11244000</v>
      </c>
      <c r="N127" s="3">
        <f t="shared" si="15"/>
        <v>16910000</v>
      </c>
      <c r="O127" s="17" t="str">
        <f t="shared" si="10"/>
        <v/>
      </c>
      <c r="P127" s="17">
        <f t="shared" si="11"/>
        <v>758.1521739130435</v>
      </c>
      <c r="Q127" s="17">
        <f t="shared" si="12"/>
        <v>41.122451316422264</v>
      </c>
      <c r="R127" s="17">
        <f t="shared" si="13"/>
        <v>30.107964525941476</v>
      </c>
      <c r="S127" s="11"/>
    </row>
    <row r="128" spans="1:19">
      <c r="A128" s="1" t="s">
        <v>51</v>
      </c>
      <c r="B128" s="9" t="s">
        <v>17</v>
      </c>
      <c r="C128" s="1" t="s">
        <v>5</v>
      </c>
      <c r="E128" s="2">
        <v>15</v>
      </c>
      <c r="F128" s="2">
        <v>205095</v>
      </c>
      <c r="G128" s="2">
        <v>315220</v>
      </c>
      <c r="H128" s="3">
        <f t="shared" si="9"/>
        <v>520330</v>
      </c>
      <c r="I128" s="6" t="s">
        <v>72</v>
      </c>
      <c r="J128" s="11">
        <v>0</v>
      </c>
      <c r="K128" s="11">
        <v>8000</v>
      </c>
      <c r="L128" s="11">
        <v>7757000</v>
      </c>
      <c r="M128" s="11">
        <v>10679000</v>
      </c>
      <c r="N128" s="3">
        <f t="shared" si="15"/>
        <v>18444000</v>
      </c>
      <c r="O128" s="17" t="str">
        <f t="shared" si="10"/>
        <v/>
      </c>
      <c r="P128" s="17">
        <f t="shared" si="11"/>
        <v>533.33333333333337</v>
      </c>
      <c r="Q128" s="17">
        <f t="shared" si="12"/>
        <v>37.821497354884322</v>
      </c>
      <c r="R128" s="17">
        <f t="shared" si="13"/>
        <v>33.877926527504599</v>
      </c>
      <c r="S128" s="11"/>
    </row>
    <row r="129" spans="1:19">
      <c r="A129" s="1" t="s">
        <v>51</v>
      </c>
      <c r="B129" s="9" t="s">
        <v>18</v>
      </c>
      <c r="C129" s="1" t="s">
        <v>5</v>
      </c>
      <c r="E129" s="2">
        <v>166</v>
      </c>
      <c r="F129" s="2">
        <v>76766</v>
      </c>
      <c r="G129" s="2">
        <v>487376</v>
      </c>
      <c r="H129" s="3">
        <f t="shared" si="9"/>
        <v>564308</v>
      </c>
      <c r="I129" s="6" t="s">
        <v>72</v>
      </c>
      <c r="J129" s="11">
        <v>0</v>
      </c>
      <c r="K129" s="11">
        <v>142000</v>
      </c>
      <c r="L129" s="11">
        <v>3115000</v>
      </c>
      <c r="M129" s="11">
        <v>16416000</v>
      </c>
      <c r="N129" s="3">
        <f t="shared" si="15"/>
        <v>19673000</v>
      </c>
      <c r="O129" s="17" t="str">
        <f t="shared" si="10"/>
        <v/>
      </c>
      <c r="P129" s="17">
        <f t="shared" si="11"/>
        <v>855.42168674698792</v>
      </c>
      <c r="Q129" s="17">
        <f t="shared" si="12"/>
        <v>40.577859990099782</v>
      </c>
      <c r="R129" s="17">
        <f t="shared" si="13"/>
        <v>33.682413578017794</v>
      </c>
      <c r="S129" s="11"/>
    </row>
    <row r="130" spans="1:19">
      <c r="A130" s="1" t="s">
        <v>51</v>
      </c>
      <c r="B130" s="9" t="s">
        <v>19</v>
      </c>
      <c r="C130" s="1" t="s">
        <v>5</v>
      </c>
      <c r="E130" s="2">
        <v>212</v>
      </c>
      <c r="F130" s="2">
        <v>96124</v>
      </c>
      <c r="G130" s="2">
        <v>631483</v>
      </c>
      <c r="H130" s="3">
        <f t="shared" ref="H130:H193" si="16">SUM(D130:G130)</f>
        <v>727819</v>
      </c>
      <c r="I130" s="6" t="s">
        <v>72</v>
      </c>
      <c r="J130" s="11">
        <v>0</v>
      </c>
      <c r="K130" s="11">
        <v>186000</v>
      </c>
      <c r="L130" s="11">
        <v>3287000</v>
      </c>
      <c r="M130" s="11">
        <v>22766000</v>
      </c>
      <c r="N130" s="3">
        <f t="shared" si="15"/>
        <v>26239000</v>
      </c>
      <c r="O130" s="17" t="str">
        <f t="shared" ref="O130:O193" si="17">IF(AND(D130&gt;0,J130&gt;0),J130/D130,"")</f>
        <v/>
      </c>
      <c r="P130" s="17">
        <f t="shared" ref="P130:P193" si="18">IF(AND(E130&gt;0,K130&gt;0),K130/E130,"")</f>
        <v>877.35849056603774</v>
      </c>
      <c r="Q130" s="17">
        <f t="shared" ref="Q130:Q193" si="19">IF(AND(F130&gt;0,L130&gt;0),L130/F130,"")</f>
        <v>34.195414256585245</v>
      </c>
      <c r="R130" s="17">
        <f t="shared" ref="R130:R193" si="20">IF(AND(G130&gt;0,M130&gt;0),M130/G130,"")</f>
        <v>36.051643512176895</v>
      </c>
      <c r="S130" s="11"/>
    </row>
    <row r="131" spans="1:19">
      <c r="A131" s="1" t="s">
        <v>51</v>
      </c>
      <c r="B131" s="9" t="s">
        <v>20</v>
      </c>
      <c r="C131" s="1" t="s">
        <v>5</v>
      </c>
      <c r="E131" s="2">
        <v>129</v>
      </c>
      <c r="F131" s="2">
        <v>753152</v>
      </c>
      <c r="G131" s="2">
        <v>570713</v>
      </c>
      <c r="H131" s="3">
        <f t="shared" si="16"/>
        <v>1323994</v>
      </c>
      <c r="I131" s="6" t="s">
        <v>72</v>
      </c>
      <c r="J131" s="11">
        <v>0</v>
      </c>
      <c r="K131" s="11">
        <v>78000</v>
      </c>
      <c r="L131" s="11">
        <v>20284000</v>
      </c>
      <c r="M131" s="11">
        <v>24900000</v>
      </c>
      <c r="N131" s="3">
        <f t="shared" si="15"/>
        <v>45262000</v>
      </c>
      <c r="O131" s="17" t="str">
        <f t="shared" si="17"/>
        <v/>
      </c>
      <c r="P131" s="17">
        <f t="shared" si="18"/>
        <v>604.65116279069764</v>
      </c>
      <c r="Q131" s="17">
        <f t="shared" si="19"/>
        <v>26.932146498980284</v>
      </c>
      <c r="R131" s="17">
        <f t="shared" si="20"/>
        <v>43.629635210692591</v>
      </c>
      <c r="S131" s="11"/>
    </row>
    <row r="132" spans="1:19">
      <c r="A132" s="1" t="s">
        <v>51</v>
      </c>
      <c r="B132" s="9" t="s">
        <v>21</v>
      </c>
      <c r="C132" s="1" t="s">
        <v>5</v>
      </c>
      <c r="E132" s="2">
        <v>165</v>
      </c>
      <c r="F132" s="2">
        <v>644942</v>
      </c>
      <c r="G132" s="2">
        <v>513845</v>
      </c>
      <c r="H132" s="3">
        <f t="shared" si="16"/>
        <v>1158952</v>
      </c>
      <c r="I132" s="6" t="s">
        <v>72</v>
      </c>
      <c r="J132" s="11">
        <v>0</v>
      </c>
      <c r="K132" s="11">
        <v>146000</v>
      </c>
      <c r="L132" s="11">
        <v>17865000</v>
      </c>
      <c r="M132" s="11">
        <v>23063000</v>
      </c>
      <c r="N132" s="3">
        <f t="shared" si="15"/>
        <v>41074000</v>
      </c>
      <c r="O132" s="17" t="str">
        <f t="shared" si="17"/>
        <v/>
      </c>
      <c r="P132" s="17">
        <f t="shared" si="18"/>
        <v>884.84848484848487</v>
      </c>
      <c r="Q132" s="17">
        <f t="shared" si="19"/>
        <v>27.700165286180773</v>
      </c>
      <c r="R132" s="17">
        <f t="shared" si="20"/>
        <v>44.88318461792953</v>
      </c>
      <c r="S132" s="11"/>
    </row>
    <row r="133" spans="1:19">
      <c r="A133" s="1" t="s">
        <v>51</v>
      </c>
      <c r="B133" s="9" t="s">
        <v>22</v>
      </c>
      <c r="C133" s="1" t="s">
        <v>5</v>
      </c>
      <c r="E133" s="2">
        <v>9</v>
      </c>
      <c r="F133" s="2">
        <v>926939</v>
      </c>
      <c r="G133" s="2">
        <v>441633</v>
      </c>
      <c r="H133" s="3">
        <f t="shared" si="16"/>
        <v>1368581</v>
      </c>
      <c r="I133" s="6" t="s">
        <v>72</v>
      </c>
      <c r="J133" s="11">
        <v>0</v>
      </c>
      <c r="K133" s="11">
        <v>9000</v>
      </c>
      <c r="L133" s="11">
        <v>25933000</v>
      </c>
      <c r="M133" s="11">
        <v>21151000</v>
      </c>
      <c r="N133" s="3">
        <f t="shared" si="15"/>
        <v>47093000</v>
      </c>
      <c r="O133" s="17" t="str">
        <f t="shared" si="17"/>
        <v/>
      </c>
      <c r="P133" s="17">
        <f t="shared" si="18"/>
        <v>1000</v>
      </c>
      <c r="Q133" s="17">
        <f t="shared" si="19"/>
        <v>27.977029772185656</v>
      </c>
      <c r="R133" s="17">
        <f t="shared" si="20"/>
        <v>47.892707293159702</v>
      </c>
      <c r="S133" s="11"/>
    </row>
    <row r="134" spans="1:19">
      <c r="A134" s="1" t="s">
        <v>51</v>
      </c>
      <c r="B134" s="9" t="s">
        <v>23</v>
      </c>
      <c r="C134" s="1" t="s">
        <v>5</v>
      </c>
      <c r="E134" s="2">
        <v>7</v>
      </c>
      <c r="F134" s="2">
        <v>886690</v>
      </c>
      <c r="G134" s="2">
        <v>530855</v>
      </c>
      <c r="H134" s="3">
        <f t="shared" si="16"/>
        <v>1417552</v>
      </c>
      <c r="I134" s="6" t="s">
        <v>72</v>
      </c>
      <c r="J134" s="11">
        <v>0</v>
      </c>
      <c r="K134" s="11">
        <v>4000</v>
      </c>
      <c r="L134" s="11">
        <v>29591000</v>
      </c>
      <c r="M134" s="11">
        <v>19273000</v>
      </c>
      <c r="N134" s="3">
        <f t="shared" si="15"/>
        <v>48868000</v>
      </c>
      <c r="O134" s="17" t="str">
        <f t="shared" si="17"/>
        <v/>
      </c>
      <c r="P134" s="17">
        <f t="shared" si="18"/>
        <v>571.42857142857144</v>
      </c>
      <c r="Q134" s="17">
        <f t="shared" si="19"/>
        <v>33.372430048833301</v>
      </c>
      <c r="R134" s="17">
        <f t="shared" si="20"/>
        <v>36.305582503696868</v>
      </c>
      <c r="S134" s="11"/>
    </row>
    <row r="135" spans="1:19">
      <c r="A135" s="1" t="s">
        <v>51</v>
      </c>
      <c r="B135" s="9" t="s">
        <v>24</v>
      </c>
      <c r="C135" s="1" t="s">
        <v>5</v>
      </c>
      <c r="E135" s="2">
        <v>310</v>
      </c>
      <c r="F135" s="2">
        <v>851170</v>
      </c>
      <c r="G135" s="2">
        <v>477944</v>
      </c>
      <c r="H135" s="3">
        <f t="shared" si="16"/>
        <v>1329424</v>
      </c>
      <c r="I135" s="6" t="s">
        <v>72</v>
      </c>
      <c r="J135" s="11">
        <v>0</v>
      </c>
      <c r="K135" s="11">
        <v>287000</v>
      </c>
      <c r="L135" s="11">
        <v>28469000</v>
      </c>
      <c r="M135" s="11">
        <v>20036000</v>
      </c>
      <c r="N135" s="3">
        <f t="shared" si="15"/>
        <v>48792000</v>
      </c>
      <c r="O135" s="17" t="str">
        <f t="shared" si="17"/>
        <v/>
      </c>
      <c r="P135" s="17">
        <f t="shared" si="18"/>
        <v>925.80645161290317</v>
      </c>
      <c r="Q135" s="17">
        <f t="shared" si="19"/>
        <v>33.446902498913261</v>
      </c>
      <c r="R135" s="17">
        <f t="shared" si="20"/>
        <v>41.921229265353261</v>
      </c>
      <c r="S135" s="11"/>
    </row>
    <row r="136" spans="1:19">
      <c r="A136" s="1" t="s">
        <v>51</v>
      </c>
      <c r="B136" s="9" t="s">
        <v>25</v>
      </c>
      <c r="C136" s="1" t="s">
        <v>5</v>
      </c>
      <c r="E136" s="2">
        <v>318</v>
      </c>
      <c r="F136" s="2">
        <v>750404</v>
      </c>
      <c r="G136" s="2">
        <v>499377</v>
      </c>
      <c r="H136" s="3">
        <f t="shared" si="16"/>
        <v>1250099</v>
      </c>
      <c r="I136" s="6" t="s">
        <v>72</v>
      </c>
      <c r="J136" s="11">
        <v>0</v>
      </c>
      <c r="K136" s="11">
        <v>210000</v>
      </c>
      <c r="L136" s="11">
        <v>24800000</v>
      </c>
      <c r="M136" s="11">
        <v>19073000</v>
      </c>
      <c r="N136" s="3">
        <f t="shared" si="15"/>
        <v>44083000</v>
      </c>
      <c r="O136" s="17" t="str">
        <f t="shared" si="17"/>
        <v/>
      </c>
      <c r="P136" s="17">
        <f t="shared" si="18"/>
        <v>660.37735849056605</v>
      </c>
      <c r="Q136" s="17">
        <f t="shared" si="19"/>
        <v>33.048864345072786</v>
      </c>
      <c r="R136" s="17">
        <f t="shared" si="20"/>
        <v>38.193589212158351</v>
      </c>
      <c r="S136" s="11"/>
    </row>
    <row r="137" spans="1:19">
      <c r="A137" s="1" t="s">
        <v>51</v>
      </c>
      <c r="B137" s="9" t="s">
        <v>26</v>
      </c>
      <c r="C137" s="1" t="s">
        <v>5</v>
      </c>
      <c r="E137" s="2">
        <v>0</v>
      </c>
      <c r="F137" s="2">
        <v>1113813</v>
      </c>
      <c r="G137" s="2">
        <v>460803</v>
      </c>
      <c r="H137" s="3">
        <f t="shared" si="16"/>
        <v>1574616</v>
      </c>
      <c r="I137" s="6" t="s">
        <v>72</v>
      </c>
      <c r="J137" s="11">
        <v>0</v>
      </c>
      <c r="K137" s="11">
        <v>0</v>
      </c>
      <c r="L137" s="11">
        <v>30588000</v>
      </c>
      <c r="M137" s="11">
        <v>20707000</v>
      </c>
      <c r="N137" s="3">
        <f t="shared" si="15"/>
        <v>51295000</v>
      </c>
      <c r="O137" s="17" t="str">
        <f t="shared" si="17"/>
        <v/>
      </c>
      <c r="P137" s="17" t="str">
        <f t="shared" si="18"/>
        <v/>
      </c>
      <c r="Q137" s="17">
        <f t="shared" si="19"/>
        <v>27.462419634175575</v>
      </c>
      <c r="R137" s="17">
        <f t="shared" si="20"/>
        <v>44.936773415103637</v>
      </c>
      <c r="S137" s="11"/>
    </row>
    <row r="138" spans="1:19">
      <c r="A138" s="1" t="s">
        <v>51</v>
      </c>
      <c r="B138" s="9" t="s">
        <v>27</v>
      </c>
      <c r="C138" s="1" t="s">
        <v>5</v>
      </c>
      <c r="D138" s="2">
        <v>5327</v>
      </c>
      <c r="E138" s="2">
        <v>2</v>
      </c>
      <c r="F138" s="2">
        <v>754607</v>
      </c>
      <c r="G138" s="2">
        <v>488592</v>
      </c>
      <c r="H138" s="3">
        <f t="shared" si="16"/>
        <v>1248528</v>
      </c>
      <c r="I138" s="6" t="s">
        <v>72</v>
      </c>
      <c r="J138" s="11">
        <v>3768000</v>
      </c>
      <c r="K138" s="11">
        <v>1000</v>
      </c>
      <c r="L138" s="11">
        <v>27699000</v>
      </c>
      <c r="M138" s="11">
        <v>16007000</v>
      </c>
      <c r="N138" s="3">
        <f t="shared" si="15"/>
        <v>47475000</v>
      </c>
      <c r="O138" s="17">
        <f t="shared" si="17"/>
        <v>707.33996620987421</v>
      </c>
      <c r="P138" s="17">
        <f t="shared" si="18"/>
        <v>500</v>
      </c>
      <c r="Q138" s="17">
        <f t="shared" si="19"/>
        <v>36.706524058218385</v>
      </c>
      <c r="R138" s="17">
        <f t="shared" si="20"/>
        <v>32.761486066083769</v>
      </c>
      <c r="S138" s="11"/>
    </row>
    <row r="139" spans="1:19">
      <c r="A139" s="1" t="s">
        <v>51</v>
      </c>
      <c r="B139" s="9" t="s">
        <v>28</v>
      </c>
      <c r="C139" s="1" t="s">
        <v>5</v>
      </c>
      <c r="D139" s="2">
        <v>8114</v>
      </c>
      <c r="E139" s="2">
        <v>1210</v>
      </c>
      <c r="F139" s="2">
        <v>850310</v>
      </c>
      <c r="G139" s="2">
        <v>328612</v>
      </c>
      <c r="H139" s="3">
        <f t="shared" si="16"/>
        <v>1188246</v>
      </c>
      <c r="I139" s="6" t="s">
        <v>72</v>
      </c>
      <c r="J139" s="11">
        <v>5867000</v>
      </c>
      <c r="K139" s="11">
        <v>801000</v>
      </c>
      <c r="L139" s="11">
        <v>30617000</v>
      </c>
      <c r="M139" s="11">
        <v>16399000</v>
      </c>
      <c r="N139" s="3">
        <f t="shared" si="15"/>
        <v>53684000</v>
      </c>
      <c r="O139" s="17">
        <f t="shared" si="17"/>
        <v>723.07123490263746</v>
      </c>
      <c r="P139" s="17">
        <f t="shared" si="18"/>
        <v>661.98347107438019</v>
      </c>
      <c r="Q139" s="17">
        <f t="shared" si="19"/>
        <v>36.006868083404875</v>
      </c>
      <c r="R139" s="17">
        <f t="shared" si="20"/>
        <v>49.903837960877873</v>
      </c>
      <c r="S139" s="11"/>
    </row>
    <row r="140" spans="1:19">
      <c r="A140" s="1" t="s">
        <v>51</v>
      </c>
      <c r="B140" s="9" t="s">
        <v>29</v>
      </c>
      <c r="C140" s="1" t="s">
        <v>5</v>
      </c>
      <c r="D140" s="2">
        <v>5072</v>
      </c>
      <c r="E140" s="2">
        <v>453</v>
      </c>
      <c r="F140" s="2">
        <v>961816</v>
      </c>
      <c r="G140" s="2">
        <v>332985</v>
      </c>
      <c r="H140" s="3">
        <f t="shared" si="16"/>
        <v>1300326</v>
      </c>
      <c r="I140" s="6" t="s">
        <v>72</v>
      </c>
      <c r="J140" s="11">
        <v>8422000</v>
      </c>
      <c r="K140" s="11">
        <v>709000</v>
      </c>
      <c r="L140" s="11">
        <v>26260000</v>
      </c>
      <c r="M140" s="11">
        <v>21175000</v>
      </c>
      <c r="N140" s="3">
        <f t="shared" si="15"/>
        <v>56566000</v>
      </c>
      <c r="O140" s="17">
        <f t="shared" si="17"/>
        <v>1660.4889589905363</v>
      </c>
      <c r="P140" s="17">
        <f t="shared" si="18"/>
        <v>1565.1214128035319</v>
      </c>
      <c r="Q140" s="17">
        <f t="shared" si="19"/>
        <v>27.302519400800154</v>
      </c>
      <c r="R140" s="17">
        <f t="shared" si="20"/>
        <v>63.591453068456538</v>
      </c>
      <c r="S140" s="11"/>
    </row>
    <row r="141" spans="1:19">
      <c r="A141" s="1" t="s">
        <v>51</v>
      </c>
      <c r="B141" s="9" t="s">
        <v>30</v>
      </c>
      <c r="C141" s="1" t="s">
        <v>5</v>
      </c>
      <c r="D141" s="2">
        <v>0</v>
      </c>
      <c r="E141" s="2">
        <v>39</v>
      </c>
      <c r="F141" s="2">
        <v>320360</v>
      </c>
      <c r="G141" s="2">
        <v>395638</v>
      </c>
      <c r="H141" s="3">
        <f t="shared" si="16"/>
        <v>716037</v>
      </c>
      <c r="I141" s="6" t="s">
        <v>72</v>
      </c>
      <c r="J141" s="11">
        <v>0</v>
      </c>
      <c r="K141" s="11">
        <v>27000</v>
      </c>
      <c r="L141" s="11">
        <v>9959000</v>
      </c>
      <c r="M141" s="11">
        <v>28193000</v>
      </c>
      <c r="N141" s="3">
        <f t="shared" si="15"/>
        <v>38179000</v>
      </c>
      <c r="O141" s="17" t="str">
        <f t="shared" si="17"/>
        <v/>
      </c>
      <c r="P141" s="17">
        <f t="shared" si="18"/>
        <v>692.30769230769226</v>
      </c>
      <c r="Q141" s="17">
        <f t="shared" si="19"/>
        <v>31.08690223498564</v>
      </c>
      <c r="R141" s="17">
        <f t="shared" si="20"/>
        <v>71.259585782963214</v>
      </c>
      <c r="S141" s="11"/>
    </row>
    <row r="142" spans="1:19">
      <c r="A142" s="1" t="s">
        <v>51</v>
      </c>
      <c r="B142" s="9" t="s">
        <v>31</v>
      </c>
      <c r="C142" s="1" t="s">
        <v>5</v>
      </c>
      <c r="D142" s="2">
        <v>1808</v>
      </c>
      <c r="E142" s="2">
        <v>367</v>
      </c>
      <c r="F142" s="2">
        <v>1231081</v>
      </c>
      <c r="G142" s="2">
        <v>495039</v>
      </c>
      <c r="H142" s="3">
        <f t="shared" si="16"/>
        <v>1728295</v>
      </c>
      <c r="I142" s="6" t="s">
        <v>72</v>
      </c>
      <c r="J142" s="11">
        <v>2192000</v>
      </c>
      <c r="K142" s="11">
        <v>687000</v>
      </c>
      <c r="L142" s="11">
        <v>31341000</v>
      </c>
      <c r="M142" s="11">
        <v>30909000</v>
      </c>
      <c r="N142" s="3">
        <f t="shared" si="15"/>
        <v>65129000</v>
      </c>
      <c r="O142" s="17">
        <f t="shared" si="17"/>
        <v>1212.3893805309735</v>
      </c>
      <c r="P142" s="17">
        <f t="shared" si="18"/>
        <v>1871.9346049046321</v>
      </c>
      <c r="Q142" s="17">
        <f t="shared" si="19"/>
        <v>25.458113641588167</v>
      </c>
      <c r="R142" s="17">
        <f t="shared" si="20"/>
        <v>62.437504923854483</v>
      </c>
      <c r="S142" s="11"/>
    </row>
    <row r="143" spans="1:19">
      <c r="A143" s="1" t="s">
        <v>51</v>
      </c>
      <c r="B143" s="9" t="s">
        <v>32</v>
      </c>
      <c r="C143" s="1" t="s">
        <v>5</v>
      </c>
      <c r="D143" s="2">
        <v>0</v>
      </c>
      <c r="E143" s="2">
        <v>65</v>
      </c>
      <c r="F143" s="2">
        <v>1073003</v>
      </c>
      <c r="G143" s="2">
        <v>430260</v>
      </c>
      <c r="H143" s="3">
        <f t="shared" si="16"/>
        <v>1503328</v>
      </c>
      <c r="I143" s="6" t="s">
        <v>72</v>
      </c>
      <c r="J143" s="11">
        <v>0</v>
      </c>
      <c r="K143" s="11">
        <v>142000</v>
      </c>
      <c r="L143" s="11">
        <v>27508000</v>
      </c>
      <c r="M143" s="11">
        <v>37372000</v>
      </c>
      <c r="N143" s="3">
        <f t="shared" si="15"/>
        <v>65022000</v>
      </c>
      <c r="O143" s="17" t="str">
        <f t="shared" si="17"/>
        <v/>
      </c>
      <c r="P143" s="17">
        <f t="shared" si="18"/>
        <v>2184.6153846153848</v>
      </c>
      <c r="Q143" s="17">
        <f t="shared" si="19"/>
        <v>25.636461407843221</v>
      </c>
      <c r="R143" s="17">
        <f t="shared" si="20"/>
        <v>86.85910844605587</v>
      </c>
      <c r="S143" s="11"/>
    </row>
    <row r="144" spans="1:19">
      <c r="A144" s="1" t="s">
        <v>51</v>
      </c>
      <c r="B144" s="9" t="s">
        <v>33</v>
      </c>
      <c r="C144" s="1" t="s">
        <v>5</v>
      </c>
      <c r="D144" s="2">
        <v>0</v>
      </c>
      <c r="E144" s="2">
        <v>8113</v>
      </c>
      <c r="F144" s="2">
        <v>1572163</v>
      </c>
      <c r="G144" s="2">
        <v>627079</v>
      </c>
      <c r="H144" s="3">
        <f t="shared" si="16"/>
        <v>2207355</v>
      </c>
      <c r="I144" s="6" t="s">
        <v>72</v>
      </c>
      <c r="J144" s="11">
        <v>0</v>
      </c>
      <c r="K144" s="11">
        <v>15324000</v>
      </c>
      <c r="L144" s="11">
        <v>52897000</v>
      </c>
      <c r="M144" s="11">
        <v>68014000</v>
      </c>
      <c r="N144" s="3">
        <f t="shared" si="15"/>
        <v>136235000</v>
      </c>
      <c r="O144" s="17" t="str">
        <f t="shared" si="17"/>
        <v/>
      </c>
      <c r="P144" s="17">
        <f t="shared" si="18"/>
        <v>1888.8204116849502</v>
      </c>
      <c r="Q144" s="17">
        <f t="shared" si="19"/>
        <v>33.646002354717673</v>
      </c>
      <c r="R144" s="17">
        <f t="shared" si="20"/>
        <v>108.46161328955363</v>
      </c>
      <c r="S144" s="11"/>
    </row>
    <row r="145" spans="1:19">
      <c r="A145" s="1" t="s">
        <v>51</v>
      </c>
      <c r="B145" s="9" t="s">
        <v>34</v>
      </c>
      <c r="C145" s="1" t="s">
        <v>5</v>
      </c>
      <c r="D145" s="2">
        <v>0</v>
      </c>
      <c r="E145" s="2">
        <v>74806</v>
      </c>
      <c r="F145" s="2">
        <v>625047</v>
      </c>
      <c r="G145" s="2">
        <v>425009</v>
      </c>
      <c r="H145" s="3">
        <f t="shared" si="16"/>
        <v>1124862</v>
      </c>
      <c r="I145" s="6" t="s">
        <v>72</v>
      </c>
      <c r="J145" s="11">
        <v>0</v>
      </c>
      <c r="K145" s="11">
        <v>27020000</v>
      </c>
      <c r="L145" s="11">
        <v>33808000</v>
      </c>
      <c r="M145" s="11">
        <v>42754000</v>
      </c>
      <c r="N145" s="3">
        <f t="shared" si="15"/>
        <v>103582000</v>
      </c>
      <c r="O145" s="17" t="str">
        <f t="shared" si="17"/>
        <v/>
      </c>
      <c r="P145" s="17">
        <f t="shared" si="18"/>
        <v>361.20097318396921</v>
      </c>
      <c r="Q145" s="17">
        <f t="shared" si="19"/>
        <v>54.088732527313944</v>
      </c>
      <c r="R145" s="17">
        <f t="shared" si="20"/>
        <v>100.59551680082069</v>
      </c>
      <c r="S145" s="11"/>
    </row>
    <row r="146" spans="1:19">
      <c r="A146" s="1" t="s">
        <v>51</v>
      </c>
      <c r="B146" s="9" t="s">
        <v>35</v>
      </c>
      <c r="C146" s="1" t="s">
        <v>5</v>
      </c>
      <c r="D146" s="2">
        <v>0</v>
      </c>
      <c r="E146" s="2">
        <v>114553</v>
      </c>
      <c r="F146" s="2">
        <v>756202</v>
      </c>
      <c r="G146" s="2">
        <v>250522</v>
      </c>
      <c r="H146" s="3">
        <f t="shared" si="16"/>
        <v>1121277</v>
      </c>
      <c r="I146" s="6" t="s">
        <v>72</v>
      </c>
      <c r="J146" s="11">
        <v>0</v>
      </c>
      <c r="K146" s="11">
        <v>36404000</v>
      </c>
      <c r="L146" s="11">
        <v>35097000</v>
      </c>
      <c r="M146" s="11">
        <v>22332000</v>
      </c>
      <c r="N146" s="3">
        <f t="shared" si="15"/>
        <v>93833000</v>
      </c>
      <c r="O146" s="17" t="str">
        <f t="shared" si="17"/>
        <v/>
      </c>
      <c r="P146" s="17">
        <f t="shared" si="18"/>
        <v>317.79176451075045</v>
      </c>
      <c r="Q146" s="17">
        <f t="shared" si="19"/>
        <v>46.412202030674344</v>
      </c>
      <c r="R146" s="17">
        <f t="shared" si="20"/>
        <v>89.141871771740611</v>
      </c>
      <c r="S146" s="11"/>
    </row>
    <row r="147" spans="1:19">
      <c r="A147" s="1" t="s">
        <v>51</v>
      </c>
      <c r="B147" s="9" t="s">
        <v>36</v>
      </c>
      <c r="C147" s="1" t="s">
        <v>5</v>
      </c>
      <c r="D147" s="2">
        <v>0</v>
      </c>
      <c r="E147" s="2">
        <v>105268</v>
      </c>
      <c r="F147" s="2">
        <v>793884</v>
      </c>
      <c r="G147" s="2">
        <v>254260</v>
      </c>
      <c r="H147" s="3">
        <f t="shared" si="16"/>
        <v>1153412</v>
      </c>
      <c r="I147" s="6" t="s">
        <v>72</v>
      </c>
      <c r="J147" s="11">
        <v>0</v>
      </c>
      <c r="K147" s="11">
        <v>32055000</v>
      </c>
      <c r="L147" s="11">
        <v>34657000</v>
      </c>
      <c r="M147" s="11">
        <v>21162000</v>
      </c>
      <c r="N147" s="3">
        <f t="shared" si="15"/>
        <v>87874000</v>
      </c>
      <c r="O147" s="17" t="str">
        <f t="shared" si="17"/>
        <v/>
      </c>
      <c r="P147" s="17">
        <f t="shared" si="18"/>
        <v>304.50849260933995</v>
      </c>
      <c r="Q147" s="17">
        <f t="shared" si="19"/>
        <v>43.654992417028183</v>
      </c>
      <c r="R147" s="17">
        <f t="shared" si="20"/>
        <v>83.229764807677185</v>
      </c>
      <c r="S147" s="11"/>
    </row>
    <row r="148" spans="1:19">
      <c r="A148" s="1" t="s">
        <v>51</v>
      </c>
      <c r="B148" s="9" t="s">
        <v>37</v>
      </c>
      <c r="C148" s="1" t="s">
        <v>5</v>
      </c>
      <c r="D148" s="2">
        <v>5180</v>
      </c>
      <c r="E148" s="2">
        <v>87492</v>
      </c>
      <c r="F148" s="2">
        <v>624876</v>
      </c>
      <c r="G148" s="2">
        <v>123785</v>
      </c>
      <c r="H148" s="3">
        <f t="shared" si="16"/>
        <v>841333</v>
      </c>
      <c r="I148" s="6" t="s">
        <v>72</v>
      </c>
      <c r="J148" s="11">
        <v>17922000</v>
      </c>
      <c r="K148" s="11">
        <v>45286000</v>
      </c>
      <c r="L148" s="11">
        <v>46783000</v>
      </c>
      <c r="M148" s="11">
        <v>21212000</v>
      </c>
      <c r="N148" s="3">
        <f t="shared" si="15"/>
        <v>131203000</v>
      </c>
      <c r="O148" s="17">
        <f t="shared" si="17"/>
        <v>3459.8455598455598</v>
      </c>
      <c r="P148" s="17">
        <f t="shared" si="18"/>
        <v>517.60160928999221</v>
      </c>
      <c r="Q148" s="17">
        <f t="shared" si="19"/>
        <v>74.867653742502512</v>
      </c>
      <c r="R148" s="17">
        <f t="shared" si="20"/>
        <v>171.36163509310498</v>
      </c>
      <c r="S148" s="11"/>
    </row>
    <row r="149" spans="1:19">
      <c r="A149" s="1" t="s">
        <v>51</v>
      </c>
      <c r="B149" s="9" t="s">
        <v>38</v>
      </c>
      <c r="C149" s="1" t="s">
        <v>5</v>
      </c>
      <c r="D149" s="2">
        <v>7</v>
      </c>
      <c r="E149" s="2">
        <v>150353</v>
      </c>
      <c r="F149" s="2">
        <v>640801</v>
      </c>
      <c r="G149" s="2">
        <v>255565</v>
      </c>
      <c r="H149" s="3">
        <f t="shared" si="16"/>
        <v>1046726</v>
      </c>
      <c r="I149" s="6" t="s">
        <v>72</v>
      </c>
      <c r="J149" s="11">
        <v>18000</v>
      </c>
      <c r="K149" s="11">
        <v>56468000</v>
      </c>
      <c r="L149" s="11">
        <v>63315000</v>
      </c>
      <c r="M149" s="11">
        <v>27590000</v>
      </c>
      <c r="N149" s="3">
        <f t="shared" si="15"/>
        <v>147391000</v>
      </c>
      <c r="O149" s="17">
        <f t="shared" si="17"/>
        <v>2571.4285714285716</v>
      </c>
      <c r="P149" s="17">
        <f t="shared" si="18"/>
        <v>375.56949312617638</v>
      </c>
      <c r="Q149" s="17">
        <f t="shared" si="19"/>
        <v>98.806025583605518</v>
      </c>
      <c r="R149" s="17">
        <f t="shared" si="20"/>
        <v>107.95687985444016</v>
      </c>
      <c r="S149" s="11"/>
    </row>
    <row r="150" spans="1:19">
      <c r="A150" s="1" t="s">
        <v>51</v>
      </c>
      <c r="B150" s="9" t="s">
        <v>39</v>
      </c>
      <c r="C150" s="1" t="s">
        <v>5</v>
      </c>
      <c r="E150" s="2">
        <v>93964</v>
      </c>
      <c r="F150" s="2">
        <v>1176231</v>
      </c>
      <c r="G150" s="2">
        <v>369991</v>
      </c>
      <c r="H150" s="3">
        <f t="shared" si="16"/>
        <v>1640186</v>
      </c>
      <c r="I150" s="6" t="s">
        <v>72</v>
      </c>
      <c r="J150" s="11">
        <v>0</v>
      </c>
      <c r="K150" s="11">
        <v>59126000</v>
      </c>
      <c r="L150" s="11">
        <v>84174000</v>
      </c>
      <c r="M150" s="11">
        <v>40868000</v>
      </c>
      <c r="N150" s="3">
        <f t="shared" si="15"/>
        <v>184168000</v>
      </c>
      <c r="O150" s="17" t="str">
        <f t="shared" si="17"/>
        <v/>
      </c>
      <c r="P150" s="17">
        <f t="shared" si="18"/>
        <v>629.24098590949723</v>
      </c>
      <c r="Q150" s="17">
        <f t="shared" si="19"/>
        <v>71.562473697768553</v>
      </c>
      <c r="R150" s="17">
        <f t="shared" si="20"/>
        <v>110.45674083964205</v>
      </c>
      <c r="S150" s="11"/>
    </row>
    <row r="151" spans="1:19">
      <c r="A151" s="1" t="s">
        <v>51</v>
      </c>
      <c r="B151" s="9" t="s">
        <v>40</v>
      </c>
      <c r="C151" s="1" t="s">
        <v>5</v>
      </c>
      <c r="E151" s="2">
        <v>92054</v>
      </c>
      <c r="F151" s="2">
        <v>583456</v>
      </c>
      <c r="G151" s="2">
        <v>299656</v>
      </c>
      <c r="H151" s="3">
        <f t="shared" si="16"/>
        <v>975166</v>
      </c>
      <c r="I151" s="6" t="s">
        <v>72</v>
      </c>
      <c r="J151" s="11">
        <v>0</v>
      </c>
      <c r="K151" s="11">
        <v>43079000</v>
      </c>
      <c r="L151" s="11">
        <v>81185000</v>
      </c>
      <c r="M151" s="11">
        <v>47976000</v>
      </c>
      <c r="N151" s="3">
        <f t="shared" si="15"/>
        <v>172240000</v>
      </c>
      <c r="O151" s="17" t="str">
        <f t="shared" si="17"/>
        <v/>
      </c>
      <c r="P151" s="17">
        <f t="shared" si="18"/>
        <v>467.97531883459709</v>
      </c>
      <c r="Q151" s="17">
        <f t="shared" si="19"/>
        <v>139.14502550320847</v>
      </c>
      <c r="R151" s="17">
        <f t="shared" si="20"/>
        <v>160.10358544464319</v>
      </c>
      <c r="S151" s="11"/>
    </row>
    <row r="152" spans="1:19">
      <c r="A152" s="1" t="s">
        <v>51</v>
      </c>
      <c r="B152" s="9" t="s">
        <v>41</v>
      </c>
      <c r="C152" s="1" t="s">
        <v>5</v>
      </c>
      <c r="E152" s="2">
        <v>116495</v>
      </c>
      <c r="F152" s="2">
        <v>698817</v>
      </c>
      <c r="G152" s="2">
        <v>406785</v>
      </c>
      <c r="H152" s="3">
        <f t="shared" si="16"/>
        <v>1222097</v>
      </c>
      <c r="I152" s="6" t="s">
        <v>72</v>
      </c>
      <c r="J152" s="11">
        <v>0</v>
      </c>
      <c r="K152" s="11">
        <v>45188000</v>
      </c>
      <c r="L152" s="11">
        <v>97084000</v>
      </c>
      <c r="M152" s="11">
        <v>63978000</v>
      </c>
      <c r="N152" s="3">
        <f t="shared" si="15"/>
        <v>206250000</v>
      </c>
      <c r="O152" s="17" t="str">
        <f t="shared" si="17"/>
        <v/>
      </c>
      <c r="P152" s="17">
        <f t="shared" si="18"/>
        <v>387.89647624361561</v>
      </c>
      <c r="Q152" s="17">
        <f t="shared" si="19"/>
        <v>138.92621387287372</v>
      </c>
      <c r="R152" s="17">
        <f t="shared" si="20"/>
        <v>157.27718573693721</v>
      </c>
      <c r="S152" s="11"/>
    </row>
    <row r="153" spans="1:19">
      <c r="A153" s="1" t="s">
        <v>51</v>
      </c>
      <c r="B153" s="9" t="s">
        <v>42</v>
      </c>
      <c r="C153" s="1" t="s">
        <v>5</v>
      </c>
      <c r="E153" s="2">
        <v>87142</v>
      </c>
      <c r="F153" s="2">
        <v>398899</v>
      </c>
      <c r="G153" s="2">
        <v>430483</v>
      </c>
      <c r="H153" s="3">
        <f t="shared" si="16"/>
        <v>916524</v>
      </c>
      <c r="I153" s="6" t="s">
        <v>72</v>
      </c>
      <c r="J153" s="11">
        <v>0</v>
      </c>
      <c r="K153" s="11">
        <v>44705000</v>
      </c>
      <c r="L153" s="11">
        <v>60230000</v>
      </c>
      <c r="M153" s="11">
        <v>60328000</v>
      </c>
      <c r="N153" s="3">
        <f t="shared" si="15"/>
        <v>165263000</v>
      </c>
      <c r="O153" s="17" t="str">
        <f t="shared" si="17"/>
        <v/>
      </c>
      <c r="P153" s="17">
        <f t="shared" si="18"/>
        <v>513.01324275320746</v>
      </c>
      <c r="Q153" s="17">
        <f t="shared" si="19"/>
        <v>150.99060163098929</v>
      </c>
      <c r="R153" s="17">
        <f t="shared" si="20"/>
        <v>140.14026105560498</v>
      </c>
      <c r="S153" s="11"/>
    </row>
    <row r="154" spans="1:19">
      <c r="A154" s="1" t="s">
        <v>51</v>
      </c>
      <c r="B154" s="9" t="s">
        <v>43</v>
      </c>
      <c r="C154" s="1" t="s">
        <v>5</v>
      </c>
      <c r="E154" s="2">
        <v>89682</v>
      </c>
      <c r="F154" s="2">
        <v>756438</v>
      </c>
      <c r="G154" s="2">
        <v>276075</v>
      </c>
      <c r="H154" s="3">
        <f t="shared" si="16"/>
        <v>1122195</v>
      </c>
      <c r="I154" s="6" t="s">
        <v>72</v>
      </c>
      <c r="J154" s="11">
        <v>0</v>
      </c>
      <c r="K154" s="11">
        <v>39897000</v>
      </c>
      <c r="L154" s="11">
        <v>109918000</v>
      </c>
      <c r="M154" s="11">
        <v>52984000</v>
      </c>
      <c r="N154" s="3">
        <f t="shared" si="15"/>
        <v>202799000</v>
      </c>
      <c r="O154" s="17" t="str">
        <f t="shared" si="17"/>
        <v/>
      </c>
      <c r="P154" s="17">
        <f t="shared" si="18"/>
        <v>444.87188064494546</v>
      </c>
      <c r="Q154" s="17">
        <f t="shared" si="19"/>
        <v>145.30999235892432</v>
      </c>
      <c r="R154" s="17">
        <f t="shared" si="20"/>
        <v>191.91886262790908</v>
      </c>
      <c r="S154" s="11"/>
    </row>
    <row r="155" spans="1:19">
      <c r="A155" s="1" t="s">
        <v>51</v>
      </c>
      <c r="B155" s="9" t="s">
        <v>44</v>
      </c>
      <c r="C155" s="1" t="s">
        <v>5</v>
      </c>
      <c r="E155" s="2">
        <v>90000</v>
      </c>
      <c r="F155" s="2">
        <v>1000000</v>
      </c>
      <c r="G155" s="2">
        <v>350000</v>
      </c>
      <c r="H155" s="3">
        <f t="shared" si="16"/>
        <v>1440000</v>
      </c>
      <c r="I155" s="6" t="s">
        <v>72</v>
      </c>
      <c r="J155" s="11">
        <v>0</v>
      </c>
      <c r="K155" s="11">
        <v>40000000</v>
      </c>
      <c r="L155" s="11">
        <v>150000000</v>
      </c>
      <c r="M155" s="11">
        <v>40000000</v>
      </c>
      <c r="N155" s="3">
        <f t="shared" si="15"/>
        <v>230000000</v>
      </c>
      <c r="O155" s="17" t="str">
        <f t="shared" si="17"/>
        <v/>
      </c>
      <c r="P155" s="17">
        <f t="shared" si="18"/>
        <v>444.44444444444446</v>
      </c>
      <c r="Q155" s="17">
        <f t="shared" si="19"/>
        <v>150</v>
      </c>
      <c r="R155" s="17">
        <f t="shared" si="20"/>
        <v>114.28571428571429</v>
      </c>
      <c r="S155" s="11"/>
    </row>
    <row r="156" spans="1:19">
      <c r="A156" s="1" t="s">
        <v>51</v>
      </c>
      <c r="B156" s="9" t="s">
        <v>45</v>
      </c>
      <c r="C156" s="1" t="s">
        <v>5</v>
      </c>
      <c r="D156" s="2">
        <v>36550</v>
      </c>
      <c r="E156" s="2">
        <v>90000</v>
      </c>
      <c r="F156" s="2">
        <v>1000000</v>
      </c>
      <c r="G156" s="2">
        <v>250000</v>
      </c>
      <c r="H156" s="3">
        <f t="shared" si="16"/>
        <v>1376550</v>
      </c>
      <c r="I156" s="6" t="s">
        <v>72</v>
      </c>
      <c r="J156" s="11">
        <v>15702000</v>
      </c>
      <c r="K156" s="11">
        <v>40000000</v>
      </c>
      <c r="L156" s="11">
        <v>150000000</v>
      </c>
      <c r="M156" s="11">
        <v>30000000</v>
      </c>
      <c r="N156" s="3">
        <f t="shared" si="15"/>
        <v>235702000</v>
      </c>
      <c r="O156" s="17">
        <f t="shared" si="17"/>
        <v>429.60328317373461</v>
      </c>
      <c r="P156" s="17">
        <f t="shared" si="18"/>
        <v>444.44444444444446</v>
      </c>
      <c r="Q156" s="17">
        <f t="shared" si="19"/>
        <v>150</v>
      </c>
      <c r="R156" s="17">
        <f t="shared" si="20"/>
        <v>120</v>
      </c>
      <c r="S156" s="11"/>
    </row>
    <row r="157" spans="1:19">
      <c r="A157" s="1" t="s">
        <v>51</v>
      </c>
      <c r="B157" s="9" t="s">
        <v>46</v>
      </c>
      <c r="C157" s="1" t="s">
        <v>5</v>
      </c>
      <c r="D157" s="2">
        <v>61884</v>
      </c>
      <c r="E157" s="2">
        <v>83217</v>
      </c>
      <c r="F157" s="2">
        <v>1335900</v>
      </c>
      <c r="G157" s="2">
        <v>377852</v>
      </c>
      <c r="H157" s="3">
        <f t="shared" si="16"/>
        <v>1858853</v>
      </c>
      <c r="I157" s="6" t="s">
        <v>72</v>
      </c>
      <c r="J157" s="11">
        <v>25502000</v>
      </c>
      <c r="K157" s="11">
        <v>34086000</v>
      </c>
      <c r="L157" s="11">
        <v>203450000</v>
      </c>
      <c r="M157" s="11">
        <v>74797000</v>
      </c>
      <c r="N157" s="3">
        <f t="shared" si="15"/>
        <v>337835000</v>
      </c>
      <c r="O157" s="17">
        <f t="shared" si="17"/>
        <v>412.09359446706742</v>
      </c>
      <c r="P157" s="17">
        <f t="shared" si="18"/>
        <v>409.60380691445255</v>
      </c>
      <c r="Q157" s="17">
        <f t="shared" si="19"/>
        <v>152.29433340818923</v>
      </c>
      <c r="R157" s="17">
        <f t="shared" si="20"/>
        <v>197.95316684839568</v>
      </c>
      <c r="S157" s="11"/>
    </row>
    <row r="158" spans="1:19">
      <c r="A158" s="1" t="s">
        <v>52</v>
      </c>
      <c r="B158" s="13">
        <v>1970</v>
      </c>
      <c r="D158" s="2">
        <v>300</v>
      </c>
      <c r="E158" s="2">
        <v>2000</v>
      </c>
      <c r="F158" s="3"/>
      <c r="G158" s="2">
        <v>120000</v>
      </c>
      <c r="H158" s="3">
        <f t="shared" si="16"/>
        <v>122300</v>
      </c>
      <c r="I158" s="6" t="s">
        <v>72</v>
      </c>
      <c r="J158" s="11">
        <v>50000</v>
      </c>
      <c r="K158" s="11">
        <v>200000</v>
      </c>
      <c r="L158" s="11">
        <v>0</v>
      </c>
      <c r="M158" s="11">
        <v>3400000</v>
      </c>
      <c r="N158" s="3">
        <f t="shared" ref="N158:N167" si="21">SUM(J158:M158)</f>
        <v>3650000</v>
      </c>
      <c r="O158" s="17">
        <f t="shared" si="17"/>
        <v>166.66666666666666</v>
      </c>
      <c r="P158" s="17">
        <f t="shared" si="18"/>
        <v>100</v>
      </c>
      <c r="Q158" s="17" t="str">
        <f t="shared" si="19"/>
        <v/>
      </c>
      <c r="R158" s="17">
        <f t="shared" si="20"/>
        <v>28.333333333333332</v>
      </c>
      <c r="S158" s="11"/>
    </row>
    <row r="159" spans="1:19">
      <c r="A159" s="1" t="s">
        <v>52</v>
      </c>
      <c r="B159" s="13">
        <v>1971</v>
      </c>
      <c r="D159" s="2">
        <v>361</v>
      </c>
      <c r="E159" s="2">
        <v>2345</v>
      </c>
      <c r="F159" s="3"/>
      <c r="G159" s="2">
        <v>259976</v>
      </c>
      <c r="H159" s="3">
        <f t="shared" si="16"/>
        <v>262682</v>
      </c>
      <c r="I159" s="6" t="s">
        <v>72</v>
      </c>
      <c r="J159" s="11">
        <v>54000</v>
      </c>
      <c r="K159" s="11">
        <v>212000</v>
      </c>
      <c r="L159" s="11">
        <v>0</v>
      </c>
      <c r="M159" s="11">
        <v>7000000</v>
      </c>
      <c r="N159" s="3">
        <f t="shared" si="21"/>
        <v>7266000</v>
      </c>
      <c r="O159" s="17">
        <f t="shared" si="17"/>
        <v>149.58448753462605</v>
      </c>
      <c r="P159" s="17">
        <f t="shared" si="18"/>
        <v>90.405117270788907</v>
      </c>
      <c r="Q159" s="17" t="str">
        <f t="shared" si="19"/>
        <v/>
      </c>
      <c r="R159" s="17">
        <f t="shared" si="20"/>
        <v>26.925562359602424</v>
      </c>
      <c r="S159" s="11"/>
    </row>
    <row r="160" spans="1:19">
      <c r="A160" s="1" t="s">
        <v>52</v>
      </c>
      <c r="B160" s="13">
        <v>1972</v>
      </c>
      <c r="D160" s="2">
        <v>656</v>
      </c>
      <c r="E160" s="2">
        <v>1016</v>
      </c>
      <c r="F160" s="3"/>
      <c r="G160" s="2">
        <v>96756</v>
      </c>
      <c r="H160" s="3">
        <f t="shared" si="16"/>
        <v>98428</v>
      </c>
      <c r="I160" s="6" t="s">
        <v>72</v>
      </c>
      <c r="J160" s="11">
        <v>77000</v>
      </c>
      <c r="K160" s="11">
        <v>104000</v>
      </c>
      <c r="L160" s="11">
        <v>0</v>
      </c>
      <c r="M160" s="11">
        <v>3062000</v>
      </c>
      <c r="N160" s="3">
        <f t="shared" si="21"/>
        <v>3243000</v>
      </c>
      <c r="O160" s="17">
        <f t="shared" si="17"/>
        <v>117.3780487804878</v>
      </c>
      <c r="P160" s="17">
        <f t="shared" si="18"/>
        <v>102.36220472440945</v>
      </c>
      <c r="Q160" s="17" t="str">
        <f t="shared" si="19"/>
        <v/>
      </c>
      <c r="R160" s="17">
        <f t="shared" si="20"/>
        <v>31.646616230518003</v>
      </c>
      <c r="S160" s="11"/>
    </row>
    <row r="161" spans="1:19">
      <c r="A161" s="1" t="s">
        <v>52</v>
      </c>
      <c r="B161" s="13">
        <v>1973</v>
      </c>
      <c r="D161" s="2">
        <v>994</v>
      </c>
      <c r="E161" s="2">
        <v>2041</v>
      </c>
      <c r="F161" s="3"/>
      <c r="G161" s="2">
        <v>123767</v>
      </c>
      <c r="H161" s="3">
        <f t="shared" si="16"/>
        <v>126802</v>
      </c>
      <c r="I161" s="6" t="s">
        <v>72</v>
      </c>
      <c r="J161" s="11">
        <v>177000</v>
      </c>
      <c r="K161" s="11">
        <v>207000</v>
      </c>
      <c r="L161" s="11">
        <v>0</v>
      </c>
      <c r="M161" s="11">
        <v>3594000</v>
      </c>
      <c r="N161" s="3">
        <f t="shared" si="21"/>
        <v>3978000</v>
      </c>
      <c r="O161" s="17">
        <f t="shared" si="17"/>
        <v>178.06841046277665</v>
      </c>
      <c r="P161" s="17">
        <f t="shared" si="18"/>
        <v>101.42087212150906</v>
      </c>
      <c r="Q161" s="17" t="str">
        <f t="shared" si="19"/>
        <v/>
      </c>
      <c r="R161" s="17">
        <f t="shared" si="20"/>
        <v>29.038435124063763</v>
      </c>
      <c r="S161" s="11"/>
    </row>
    <row r="162" spans="1:19">
      <c r="A162" s="1" t="s">
        <v>52</v>
      </c>
      <c r="B162" s="13">
        <v>1974</v>
      </c>
      <c r="D162" s="2">
        <v>1126</v>
      </c>
      <c r="E162" s="2">
        <v>696</v>
      </c>
      <c r="F162" s="3"/>
      <c r="G162" s="2">
        <v>131237</v>
      </c>
      <c r="H162" s="3">
        <f t="shared" si="16"/>
        <v>133059</v>
      </c>
      <c r="I162" s="6" t="s">
        <v>72</v>
      </c>
      <c r="J162" s="11">
        <v>223000</v>
      </c>
      <c r="K162" s="11">
        <v>131000</v>
      </c>
      <c r="L162" s="11">
        <v>0</v>
      </c>
      <c r="M162" s="11">
        <v>5657000</v>
      </c>
      <c r="N162" s="3">
        <f t="shared" si="21"/>
        <v>6011000</v>
      </c>
      <c r="O162" s="17">
        <f t="shared" si="17"/>
        <v>198.04618117229128</v>
      </c>
      <c r="P162" s="17">
        <f t="shared" si="18"/>
        <v>188.2183908045977</v>
      </c>
      <c r="Q162" s="17" t="str">
        <f t="shared" si="19"/>
        <v/>
      </c>
      <c r="R162" s="17">
        <f t="shared" si="20"/>
        <v>43.105221850545199</v>
      </c>
      <c r="S162" s="11"/>
    </row>
    <row r="163" spans="1:19">
      <c r="A163" s="1" t="s">
        <v>52</v>
      </c>
      <c r="B163" s="13">
        <v>1975</v>
      </c>
      <c r="D163" s="2">
        <v>12</v>
      </c>
      <c r="E163" s="2">
        <v>1100</v>
      </c>
      <c r="F163" s="3"/>
      <c r="G163" s="2">
        <v>208022</v>
      </c>
      <c r="H163" s="3">
        <f t="shared" si="16"/>
        <v>209134</v>
      </c>
      <c r="I163" s="6" t="s">
        <v>72</v>
      </c>
      <c r="J163" s="11">
        <v>3000</v>
      </c>
      <c r="K163" s="11">
        <v>280000</v>
      </c>
      <c r="L163" s="11">
        <v>0</v>
      </c>
      <c r="M163" s="11">
        <v>11028000</v>
      </c>
      <c r="N163" s="3">
        <f t="shared" si="21"/>
        <v>11311000</v>
      </c>
      <c r="O163" s="17">
        <f t="shared" si="17"/>
        <v>250</v>
      </c>
      <c r="P163" s="17">
        <f t="shared" si="18"/>
        <v>254.54545454545453</v>
      </c>
      <c r="Q163" s="17" t="str">
        <f t="shared" si="19"/>
        <v/>
      </c>
      <c r="R163" s="17">
        <f t="shared" si="20"/>
        <v>53.013623559046643</v>
      </c>
      <c r="S163" s="11"/>
    </row>
    <row r="164" spans="1:19">
      <c r="A164" s="1" t="s">
        <v>52</v>
      </c>
      <c r="B164" s="13">
        <v>1976</v>
      </c>
      <c r="D164" s="2">
        <v>0</v>
      </c>
      <c r="E164" s="2">
        <v>857</v>
      </c>
      <c r="F164" s="3"/>
      <c r="G164" s="2">
        <v>163718</v>
      </c>
      <c r="H164" s="3">
        <f t="shared" si="16"/>
        <v>164575</v>
      </c>
      <c r="I164" s="6" t="s">
        <v>72</v>
      </c>
      <c r="J164" s="11">
        <v>0</v>
      </c>
      <c r="K164" s="11">
        <v>218000</v>
      </c>
      <c r="L164" s="11">
        <v>0</v>
      </c>
      <c r="M164" s="11">
        <v>9458000</v>
      </c>
      <c r="N164" s="3">
        <f t="shared" si="21"/>
        <v>9676000</v>
      </c>
      <c r="O164" s="17" t="str">
        <f t="shared" si="17"/>
        <v/>
      </c>
      <c r="P164" s="17">
        <f t="shared" si="18"/>
        <v>254.3757292882147</v>
      </c>
      <c r="Q164" s="17" t="str">
        <f t="shared" si="19"/>
        <v/>
      </c>
      <c r="R164" s="17">
        <f t="shared" si="20"/>
        <v>57.770068043831465</v>
      </c>
      <c r="S164" s="11"/>
    </row>
    <row r="165" spans="1:19">
      <c r="A165" s="1" t="s">
        <v>52</v>
      </c>
      <c r="B165" s="13">
        <v>1977</v>
      </c>
      <c r="D165" s="2">
        <v>0</v>
      </c>
      <c r="E165" s="2">
        <v>118</v>
      </c>
      <c r="F165" s="3"/>
      <c r="G165" s="2">
        <v>256487</v>
      </c>
      <c r="H165" s="3">
        <f t="shared" si="16"/>
        <v>256605</v>
      </c>
      <c r="I165" s="6" t="s">
        <v>72</v>
      </c>
      <c r="J165" s="11">
        <v>0</v>
      </c>
      <c r="K165" s="11">
        <v>28000</v>
      </c>
      <c r="L165" s="11">
        <v>0</v>
      </c>
      <c r="M165" s="11">
        <v>15771000</v>
      </c>
      <c r="N165" s="3">
        <f t="shared" si="21"/>
        <v>15799000</v>
      </c>
      <c r="O165" s="17" t="str">
        <f t="shared" si="17"/>
        <v/>
      </c>
      <c r="P165" s="17">
        <f t="shared" si="18"/>
        <v>237.28813559322035</v>
      </c>
      <c r="Q165" s="17" t="str">
        <f t="shared" si="19"/>
        <v/>
      </c>
      <c r="R165" s="17">
        <f t="shared" si="20"/>
        <v>61.488496492999644</v>
      </c>
      <c r="S165" s="11"/>
    </row>
    <row r="166" spans="1:19">
      <c r="A166" s="1" t="s">
        <v>52</v>
      </c>
      <c r="B166" s="13">
        <v>1978</v>
      </c>
      <c r="D166" s="2">
        <v>0</v>
      </c>
      <c r="E166" s="2">
        <v>498</v>
      </c>
      <c r="F166" s="3"/>
      <c r="G166" s="2">
        <v>330471</v>
      </c>
      <c r="H166" s="3">
        <f t="shared" si="16"/>
        <v>330969</v>
      </c>
      <c r="I166" s="6" t="s">
        <v>72</v>
      </c>
      <c r="J166" s="11">
        <v>0</v>
      </c>
      <c r="K166" s="11">
        <v>244000</v>
      </c>
      <c r="L166" s="11">
        <v>0</v>
      </c>
      <c r="M166" s="11">
        <v>20142000</v>
      </c>
      <c r="N166" s="3">
        <f t="shared" si="21"/>
        <v>20386000</v>
      </c>
      <c r="O166" s="17" t="str">
        <f t="shared" si="17"/>
        <v/>
      </c>
      <c r="P166" s="17">
        <f t="shared" si="18"/>
        <v>489.9598393574297</v>
      </c>
      <c r="Q166" s="17" t="str">
        <f t="shared" si="19"/>
        <v/>
      </c>
      <c r="R166" s="17">
        <f t="shared" si="20"/>
        <v>60.949372259593126</v>
      </c>
      <c r="S166" s="11"/>
    </row>
    <row r="167" spans="1:19">
      <c r="A167" s="1" t="s">
        <v>52</v>
      </c>
      <c r="B167" s="13">
        <v>1979</v>
      </c>
      <c r="D167" s="2">
        <v>0</v>
      </c>
      <c r="E167" s="2">
        <v>265</v>
      </c>
      <c r="F167" s="3"/>
      <c r="G167" s="2">
        <v>329872</v>
      </c>
      <c r="H167" s="3">
        <f t="shared" si="16"/>
        <v>330137</v>
      </c>
      <c r="I167" s="6" t="s">
        <v>72</v>
      </c>
      <c r="J167" s="11">
        <v>0</v>
      </c>
      <c r="K167" s="11">
        <v>142000</v>
      </c>
      <c r="L167" s="11">
        <v>0</v>
      </c>
      <c r="M167" s="11">
        <v>21927000</v>
      </c>
      <c r="N167" s="3">
        <f t="shared" si="21"/>
        <v>22069000</v>
      </c>
      <c r="O167" s="17" t="str">
        <f t="shared" si="17"/>
        <v/>
      </c>
      <c r="P167" s="17">
        <f t="shared" si="18"/>
        <v>535.84905660377353</v>
      </c>
      <c r="Q167" s="17" t="str">
        <f t="shared" si="19"/>
        <v/>
      </c>
      <c r="R167" s="17">
        <f t="shared" si="20"/>
        <v>66.471237328418297</v>
      </c>
      <c r="S167" s="11"/>
    </row>
    <row r="168" spans="1:19">
      <c r="A168" s="1" t="s">
        <v>52</v>
      </c>
      <c r="B168" s="9" t="s">
        <v>4</v>
      </c>
      <c r="C168" s="1" t="s">
        <v>5</v>
      </c>
      <c r="D168" s="2">
        <v>0</v>
      </c>
      <c r="E168" s="2">
        <v>365</v>
      </c>
      <c r="F168" s="2">
        <v>0</v>
      </c>
      <c r="G168" s="2">
        <v>375254</v>
      </c>
      <c r="H168" s="3">
        <f t="shared" si="16"/>
        <v>375619</v>
      </c>
      <c r="I168" s="6" t="s">
        <v>72</v>
      </c>
      <c r="J168" s="11">
        <v>0</v>
      </c>
      <c r="K168" s="11">
        <v>217000</v>
      </c>
      <c r="L168" s="11">
        <v>0</v>
      </c>
      <c r="M168" s="11">
        <v>22293000</v>
      </c>
      <c r="N168" s="3">
        <f t="shared" ref="N168:N209" si="22">SUM(J168:M168)</f>
        <v>22510000</v>
      </c>
      <c r="O168" s="17" t="str">
        <f t="shared" si="17"/>
        <v/>
      </c>
      <c r="P168" s="17">
        <f t="shared" si="18"/>
        <v>594.52054794520552</v>
      </c>
      <c r="Q168" s="17" t="str">
        <f t="shared" si="19"/>
        <v/>
      </c>
      <c r="R168" s="17">
        <f t="shared" si="20"/>
        <v>59.40776114311906</v>
      </c>
      <c r="S168" s="11"/>
    </row>
    <row r="169" spans="1:19">
      <c r="A169" s="1" t="s">
        <v>52</v>
      </c>
      <c r="B169" s="9" t="s">
        <v>6</v>
      </c>
      <c r="C169" s="1" t="s">
        <v>5</v>
      </c>
      <c r="D169" s="2">
        <v>0</v>
      </c>
      <c r="E169" s="2">
        <v>250</v>
      </c>
      <c r="F169" s="2">
        <v>0</v>
      </c>
      <c r="G169" s="2">
        <v>400000</v>
      </c>
      <c r="H169" s="3">
        <f t="shared" si="16"/>
        <v>400250</v>
      </c>
      <c r="I169" s="6" t="s">
        <v>72</v>
      </c>
      <c r="J169" s="11">
        <v>0</v>
      </c>
      <c r="K169" s="11">
        <v>135000</v>
      </c>
      <c r="L169" s="11">
        <v>0</v>
      </c>
      <c r="M169" s="11">
        <v>24255000</v>
      </c>
      <c r="N169" s="3">
        <f t="shared" si="22"/>
        <v>24390000</v>
      </c>
      <c r="O169" s="17" t="str">
        <f t="shared" si="17"/>
        <v/>
      </c>
      <c r="P169" s="17">
        <f t="shared" si="18"/>
        <v>540</v>
      </c>
      <c r="Q169" s="17" t="str">
        <f t="shared" si="19"/>
        <v/>
      </c>
      <c r="R169" s="17">
        <f t="shared" si="20"/>
        <v>60.637500000000003</v>
      </c>
      <c r="S169" s="11"/>
    </row>
    <row r="170" spans="1:19">
      <c r="A170" s="1" t="s">
        <v>52</v>
      </c>
      <c r="B170" s="9" t="s">
        <v>7</v>
      </c>
      <c r="C170" s="1" t="s">
        <v>5</v>
      </c>
      <c r="D170" s="2">
        <v>0</v>
      </c>
      <c r="E170" s="2">
        <v>1185</v>
      </c>
      <c r="F170" s="2">
        <v>25</v>
      </c>
      <c r="G170" s="2">
        <v>408684</v>
      </c>
      <c r="H170" s="3">
        <f t="shared" si="16"/>
        <v>409894</v>
      </c>
      <c r="I170" s="6" t="s">
        <v>72</v>
      </c>
      <c r="J170" s="11">
        <v>0</v>
      </c>
      <c r="K170" s="11">
        <v>627000</v>
      </c>
      <c r="L170" s="11">
        <v>1000</v>
      </c>
      <c r="M170" s="11">
        <v>25171000</v>
      </c>
      <c r="N170" s="3">
        <f t="shared" si="22"/>
        <v>25799000</v>
      </c>
      <c r="O170" s="17" t="str">
        <f t="shared" si="17"/>
        <v/>
      </c>
      <c r="P170" s="17">
        <f t="shared" si="18"/>
        <v>529.11392405063293</v>
      </c>
      <c r="Q170" s="17">
        <f t="shared" si="19"/>
        <v>40</v>
      </c>
      <c r="R170" s="17">
        <f t="shared" si="20"/>
        <v>61.59037300212389</v>
      </c>
      <c r="S170" s="11"/>
    </row>
    <row r="171" spans="1:19">
      <c r="A171" s="1" t="s">
        <v>52</v>
      </c>
      <c r="B171" s="9" t="s">
        <v>8</v>
      </c>
      <c r="C171" s="1" t="s">
        <v>5</v>
      </c>
      <c r="D171" s="2">
        <v>0</v>
      </c>
      <c r="E171" s="2">
        <v>528</v>
      </c>
      <c r="F171" s="2">
        <v>0</v>
      </c>
      <c r="G171" s="2">
        <v>754691</v>
      </c>
      <c r="H171" s="3">
        <f t="shared" si="16"/>
        <v>755219</v>
      </c>
      <c r="I171" s="6" t="s">
        <v>72</v>
      </c>
      <c r="J171" s="11">
        <v>0</v>
      </c>
      <c r="K171" s="11">
        <v>107000</v>
      </c>
      <c r="L171" s="11">
        <v>0</v>
      </c>
      <c r="M171" s="11">
        <v>42990000</v>
      </c>
      <c r="N171" s="3">
        <f t="shared" si="22"/>
        <v>43097000</v>
      </c>
      <c r="O171" s="17" t="str">
        <f t="shared" si="17"/>
        <v/>
      </c>
      <c r="P171" s="17">
        <f t="shared" si="18"/>
        <v>202.65151515151516</v>
      </c>
      <c r="Q171" s="17" t="str">
        <f t="shared" si="19"/>
        <v/>
      </c>
      <c r="R171" s="17">
        <f t="shared" si="20"/>
        <v>56.963710975750338</v>
      </c>
      <c r="S171" s="11"/>
    </row>
    <row r="172" spans="1:19">
      <c r="A172" s="1" t="s">
        <v>52</v>
      </c>
      <c r="B172" s="9" t="s">
        <v>9</v>
      </c>
      <c r="C172" s="1" t="s">
        <v>5</v>
      </c>
      <c r="D172" s="2">
        <v>0</v>
      </c>
      <c r="E172" s="2">
        <v>69</v>
      </c>
      <c r="F172" s="2">
        <v>0</v>
      </c>
      <c r="G172" s="2">
        <v>589143</v>
      </c>
      <c r="H172" s="3">
        <f t="shared" si="16"/>
        <v>589212</v>
      </c>
      <c r="I172" s="6" t="s">
        <v>72</v>
      </c>
      <c r="J172" s="11">
        <v>0</v>
      </c>
      <c r="K172" s="11">
        <v>44000</v>
      </c>
      <c r="L172" s="11">
        <v>0</v>
      </c>
      <c r="M172" s="11">
        <v>38419000</v>
      </c>
      <c r="N172" s="3">
        <f t="shared" si="22"/>
        <v>38463000</v>
      </c>
      <c r="O172" s="17" t="str">
        <f t="shared" si="17"/>
        <v/>
      </c>
      <c r="P172" s="17">
        <f t="shared" si="18"/>
        <v>637.68115942028987</v>
      </c>
      <c r="Q172" s="17" t="str">
        <f t="shared" si="19"/>
        <v/>
      </c>
      <c r="R172" s="17">
        <f t="shared" si="20"/>
        <v>65.211671869138726</v>
      </c>
      <c r="S172" s="11"/>
    </row>
    <row r="173" spans="1:19">
      <c r="A173" s="1" t="s">
        <v>52</v>
      </c>
      <c r="B173" s="9" t="s">
        <v>10</v>
      </c>
      <c r="C173" s="1" t="s">
        <v>5</v>
      </c>
      <c r="D173" s="2">
        <v>0</v>
      </c>
      <c r="E173" s="2">
        <v>0</v>
      </c>
      <c r="F173" s="2">
        <v>0</v>
      </c>
      <c r="G173" s="2">
        <v>422562</v>
      </c>
      <c r="H173" s="3">
        <f t="shared" si="16"/>
        <v>422562</v>
      </c>
      <c r="I173" s="6" t="s">
        <v>72</v>
      </c>
      <c r="J173" s="11">
        <v>0</v>
      </c>
      <c r="K173" s="11">
        <v>0</v>
      </c>
      <c r="L173" s="11">
        <v>0</v>
      </c>
      <c r="M173" s="11">
        <v>21987000</v>
      </c>
      <c r="N173" s="3">
        <f t="shared" si="22"/>
        <v>21987000</v>
      </c>
      <c r="O173" s="17" t="str">
        <f t="shared" si="17"/>
        <v/>
      </c>
      <c r="P173" s="17" t="str">
        <f t="shared" si="18"/>
        <v/>
      </c>
      <c r="Q173" s="17" t="str">
        <f t="shared" si="19"/>
        <v/>
      </c>
      <c r="R173" s="17">
        <f t="shared" si="20"/>
        <v>52.032601133088164</v>
      </c>
      <c r="S173" s="11"/>
    </row>
    <row r="174" spans="1:19">
      <c r="A174" s="1" t="s">
        <v>52</v>
      </c>
      <c r="B174" s="9" t="s">
        <v>11</v>
      </c>
      <c r="C174" s="1" t="s">
        <v>5</v>
      </c>
      <c r="D174" s="2">
        <v>0</v>
      </c>
      <c r="E174" s="2">
        <v>1539</v>
      </c>
      <c r="F174" s="2">
        <v>0</v>
      </c>
      <c r="G174" s="2">
        <v>1128449</v>
      </c>
      <c r="H174" s="3">
        <f t="shared" si="16"/>
        <v>1129988</v>
      </c>
      <c r="I174" s="6" t="s">
        <v>72</v>
      </c>
      <c r="J174" s="11">
        <v>0</v>
      </c>
      <c r="K174" s="11">
        <v>493000</v>
      </c>
      <c r="L174" s="11">
        <v>0</v>
      </c>
      <c r="M174" s="11">
        <v>40964000</v>
      </c>
      <c r="N174" s="3">
        <f t="shared" si="22"/>
        <v>41457000</v>
      </c>
      <c r="O174" s="17" t="str">
        <f t="shared" si="17"/>
        <v/>
      </c>
      <c r="P174" s="17">
        <f t="shared" si="18"/>
        <v>320.3378817413905</v>
      </c>
      <c r="Q174" s="17" t="str">
        <f t="shared" si="19"/>
        <v/>
      </c>
      <c r="R174" s="17">
        <f t="shared" si="20"/>
        <v>36.301153175730583</v>
      </c>
      <c r="S174" s="11"/>
    </row>
    <row r="175" spans="1:19">
      <c r="A175" s="1" t="s">
        <v>52</v>
      </c>
      <c r="B175" s="9" t="s">
        <v>12</v>
      </c>
      <c r="C175" s="1" t="s">
        <v>5</v>
      </c>
      <c r="D175" s="2">
        <v>0</v>
      </c>
      <c r="E175" s="2">
        <v>482</v>
      </c>
      <c r="F175" s="2">
        <v>0</v>
      </c>
      <c r="G175" s="2">
        <v>625316</v>
      </c>
      <c r="H175" s="3">
        <f t="shared" si="16"/>
        <v>625798</v>
      </c>
      <c r="I175" s="6" t="s">
        <v>72</v>
      </c>
      <c r="J175" s="11">
        <v>0</v>
      </c>
      <c r="K175" s="11">
        <v>171000</v>
      </c>
      <c r="L175" s="11">
        <v>0</v>
      </c>
      <c r="M175" s="11">
        <v>31626000</v>
      </c>
      <c r="N175" s="3">
        <f t="shared" si="22"/>
        <v>31797000</v>
      </c>
      <c r="O175" s="17" t="str">
        <f t="shared" si="17"/>
        <v/>
      </c>
      <c r="P175" s="17">
        <f t="shared" si="18"/>
        <v>354.77178423236512</v>
      </c>
      <c r="Q175" s="17" t="str">
        <f t="shared" si="19"/>
        <v/>
      </c>
      <c r="R175" s="17">
        <f t="shared" si="20"/>
        <v>50.576028759859014</v>
      </c>
      <c r="S175" s="11"/>
    </row>
    <row r="176" spans="1:19">
      <c r="A176" s="1" t="s">
        <v>52</v>
      </c>
      <c r="B176" s="9" t="s">
        <v>13</v>
      </c>
      <c r="C176" s="1" t="s">
        <v>5</v>
      </c>
      <c r="D176" s="2">
        <v>0</v>
      </c>
      <c r="E176" s="2">
        <v>449</v>
      </c>
      <c r="F176" s="2">
        <v>0</v>
      </c>
      <c r="G176" s="2">
        <v>796027</v>
      </c>
      <c r="H176" s="3">
        <f t="shared" si="16"/>
        <v>796476</v>
      </c>
      <c r="I176" s="6" t="s">
        <v>72</v>
      </c>
      <c r="J176" s="11">
        <v>0</v>
      </c>
      <c r="K176" s="11">
        <v>115000</v>
      </c>
      <c r="L176" s="11">
        <v>0</v>
      </c>
      <c r="M176" s="11">
        <v>40000000</v>
      </c>
      <c r="N176" s="3">
        <f t="shared" si="22"/>
        <v>40115000</v>
      </c>
      <c r="O176" s="17" t="str">
        <f t="shared" si="17"/>
        <v/>
      </c>
      <c r="P176" s="17">
        <f t="shared" si="18"/>
        <v>256.1247216035635</v>
      </c>
      <c r="Q176" s="17" t="str">
        <f t="shared" si="19"/>
        <v/>
      </c>
      <c r="R176" s="17">
        <f t="shared" si="20"/>
        <v>50.249551836809559</v>
      </c>
      <c r="S176" s="11"/>
    </row>
    <row r="177" spans="1:19">
      <c r="A177" s="1" t="s">
        <v>52</v>
      </c>
      <c r="B177" s="9" t="s">
        <v>14</v>
      </c>
      <c r="C177" s="1" t="s">
        <v>5</v>
      </c>
      <c r="D177" s="2">
        <v>0</v>
      </c>
      <c r="E177" s="2">
        <v>75</v>
      </c>
      <c r="F177" s="2">
        <v>0</v>
      </c>
      <c r="G177" s="2">
        <v>418735</v>
      </c>
      <c r="H177" s="3">
        <f t="shared" si="16"/>
        <v>418810</v>
      </c>
      <c r="I177" s="6" t="s">
        <v>72</v>
      </c>
      <c r="J177" s="11">
        <v>0</v>
      </c>
      <c r="K177" s="11">
        <v>55000</v>
      </c>
      <c r="L177" s="11">
        <v>0</v>
      </c>
      <c r="M177" s="11">
        <v>21014000</v>
      </c>
      <c r="N177" s="3">
        <f t="shared" si="22"/>
        <v>21069000</v>
      </c>
      <c r="O177" s="17" t="str">
        <f t="shared" si="17"/>
        <v/>
      </c>
      <c r="P177" s="17">
        <f t="shared" si="18"/>
        <v>733.33333333333337</v>
      </c>
      <c r="Q177" s="17" t="str">
        <f t="shared" si="19"/>
        <v/>
      </c>
      <c r="R177" s="17">
        <f t="shared" si="20"/>
        <v>50.184484220330283</v>
      </c>
      <c r="S177" s="11"/>
    </row>
    <row r="178" spans="1:19">
      <c r="A178" s="1" t="s">
        <v>52</v>
      </c>
      <c r="B178" s="9" t="s">
        <v>15</v>
      </c>
      <c r="C178" s="1" t="s">
        <v>5</v>
      </c>
      <c r="D178" s="2">
        <v>0</v>
      </c>
      <c r="E178" s="2">
        <v>194</v>
      </c>
      <c r="F178" s="2">
        <v>0</v>
      </c>
      <c r="G178" s="2">
        <v>679730</v>
      </c>
      <c r="H178" s="3">
        <f t="shared" si="16"/>
        <v>679924</v>
      </c>
      <c r="I178" s="6" t="s">
        <v>72</v>
      </c>
      <c r="J178" s="11">
        <v>0</v>
      </c>
      <c r="K178" s="11">
        <v>101000</v>
      </c>
      <c r="L178" s="11">
        <v>0</v>
      </c>
      <c r="M178" s="11">
        <v>47134000</v>
      </c>
      <c r="N178" s="3">
        <f t="shared" si="22"/>
        <v>47235000</v>
      </c>
      <c r="O178" s="17" t="str">
        <f t="shared" si="17"/>
        <v/>
      </c>
      <c r="P178" s="17">
        <f t="shared" si="18"/>
        <v>520.61855670103091</v>
      </c>
      <c r="Q178" s="17" t="str">
        <f t="shared" si="19"/>
        <v/>
      </c>
      <c r="R178" s="17">
        <f t="shared" si="20"/>
        <v>69.342238830123719</v>
      </c>
      <c r="S178" s="11"/>
    </row>
    <row r="179" spans="1:19">
      <c r="A179" s="1" t="s">
        <v>52</v>
      </c>
      <c r="B179" s="9" t="s">
        <v>16</v>
      </c>
      <c r="C179" s="1" t="s">
        <v>5</v>
      </c>
      <c r="D179" s="2">
        <v>138</v>
      </c>
      <c r="E179" s="2">
        <v>128</v>
      </c>
      <c r="F179" s="2">
        <v>0</v>
      </c>
      <c r="G179" s="2">
        <v>835620</v>
      </c>
      <c r="H179" s="3">
        <f t="shared" si="16"/>
        <v>835886</v>
      </c>
      <c r="I179" s="6" t="s">
        <v>72</v>
      </c>
      <c r="J179" s="11">
        <v>122000</v>
      </c>
      <c r="K179" s="11">
        <v>42000</v>
      </c>
      <c r="L179" s="11">
        <v>0</v>
      </c>
      <c r="M179" s="11">
        <v>60122000</v>
      </c>
      <c r="N179" s="3">
        <f t="shared" si="22"/>
        <v>60286000</v>
      </c>
      <c r="O179" s="17">
        <f t="shared" si="17"/>
        <v>884.05797101449275</v>
      </c>
      <c r="P179" s="17">
        <f t="shared" si="18"/>
        <v>328.125</v>
      </c>
      <c r="Q179" s="17" t="str">
        <f t="shared" si="19"/>
        <v/>
      </c>
      <c r="R179" s="17">
        <f t="shared" si="20"/>
        <v>71.948972020774988</v>
      </c>
      <c r="S179" s="11"/>
    </row>
    <row r="180" spans="1:19">
      <c r="A180" s="1" t="s">
        <v>52</v>
      </c>
      <c r="B180" s="9" t="s">
        <v>17</v>
      </c>
      <c r="C180" s="1" t="s">
        <v>5</v>
      </c>
      <c r="D180" s="2">
        <v>556</v>
      </c>
      <c r="E180" s="2">
        <v>95</v>
      </c>
      <c r="F180" s="2">
        <v>0</v>
      </c>
      <c r="G180" s="2">
        <v>630295</v>
      </c>
      <c r="H180" s="3">
        <f t="shared" si="16"/>
        <v>630946</v>
      </c>
      <c r="I180" s="6" t="s">
        <v>72</v>
      </c>
      <c r="J180" s="11">
        <v>695000</v>
      </c>
      <c r="K180" s="11">
        <v>145000</v>
      </c>
      <c r="L180" s="11">
        <v>0</v>
      </c>
      <c r="M180" s="11">
        <v>39440000</v>
      </c>
      <c r="N180" s="3">
        <f t="shared" si="22"/>
        <v>40280000</v>
      </c>
      <c r="O180" s="17">
        <f t="shared" si="17"/>
        <v>1250</v>
      </c>
      <c r="P180" s="17">
        <f t="shared" si="18"/>
        <v>1526.3157894736842</v>
      </c>
      <c r="Q180" s="17" t="str">
        <f t="shared" si="19"/>
        <v/>
      </c>
      <c r="R180" s="17">
        <f t="shared" si="20"/>
        <v>62.573874138300319</v>
      </c>
      <c r="S180" s="11"/>
    </row>
    <row r="181" spans="1:19">
      <c r="A181" s="1" t="s">
        <v>52</v>
      </c>
      <c r="B181" s="9" t="s">
        <v>18</v>
      </c>
      <c r="C181" s="1" t="s">
        <v>5</v>
      </c>
      <c r="D181" s="2">
        <v>955</v>
      </c>
      <c r="E181" s="2">
        <v>85</v>
      </c>
      <c r="F181" s="2">
        <v>0</v>
      </c>
      <c r="G181" s="2">
        <v>631447</v>
      </c>
      <c r="H181" s="3">
        <f t="shared" si="16"/>
        <v>632487</v>
      </c>
      <c r="I181" s="6" t="s">
        <v>72</v>
      </c>
      <c r="J181" s="11">
        <v>829000</v>
      </c>
      <c r="K181" s="11">
        <v>141000</v>
      </c>
      <c r="L181" s="11">
        <v>0</v>
      </c>
      <c r="M181" s="11">
        <v>29632000</v>
      </c>
      <c r="N181" s="3">
        <f t="shared" si="22"/>
        <v>30602000</v>
      </c>
      <c r="O181" s="17">
        <f t="shared" si="17"/>
        <v>868.06282722513095</v>
      </c>
      <c r="P181" s="17">
        <f t="shared" si="18"/>
        <v>1658.8235294117646</v>
      </c>
      <c r="Q181" s="17" t="str">
        <f t="shared" si="19"/>
        <v/>
      </c>
      <c r="R181" s="17">
        <f t="shared" si="20"/>
        <v>46.927137194412197</v>
      </c>
      <c r="S181" s="11"/>
    </row>
    <row r="182" spans="1:19">
      <c r="A182" s="1" t="s">
        <v>52</v>
      </c>
      <c r="B182" s="9" t="s">
        <v>19</v>
      </c>
      <c r="C182" s="1" t="s">
        <v>5</v>
      </c>
      <c r="D182" s="2">
        <v>1175</v>
      </c>
      <c r="E182" s="2">
        <v>200</v>
      </c>
      <c r="F182" s="2">
        <v>0</v>
      </c>
      <c r="G182" s="2">
        <v>713809</v>
      </c>
      <c r="H182" s="3">
        <f t="shared" si="16"/>
        <v>715184</v>
      </c>
      <c r="I182" s="6" t="s">
        <v>72</v>
      </c>
      <c r="J182" s="11">
        <v>1159000</v>
      </c>
      <c r="K182" s="11">
        <v>500000</v>
      </c>
      <c r="L182" s="11">
        <v>0</v>
      </c>
      <c r="M182" s="11">
        <v>33046000</v>
      </c>
      <c r="N182" s="3">
        <f t="shared" si="22"/>
        <v>34705000</v>
      </c>
      <c r="O182" s="17">
        <f t="shared" si="17"/>
        <v>986.38297872340422</v>
      </c>
      <c r="P182" s="17">
        <f t="shared" si="18"/>
        <v>2500</v>
      </c>
      <c r="Q182" s="17" t="str">
        <f t="shared" si="19"/>
        <v/>
      </c>
      <c r="R182" s="17">
        <f t="shared" si="20"/>
        <v>46.29529748153918</v>
      </c>
      <c r="S182" s="11"/>
    </row>
    <row r="183" spans="1:19">
      <c r="A183" s="1" t="s">
        <v>52</v>
      </c>
      <c r="B183" s="9" t="s">
        <v>20</v>
      </c>
      <c r="C183" s="1" t="s">
        <v>5</v>
      </c>
      <c r="D183" s="2">
        <v>911</v>
      </c>
      <c r="E183" s="2">
        <v>211</v>
      </c>
      <c r="F183" s="2">
        <v>2366</v>
      </c>
      <c r="G183" s="2">
        <v>671073</v>
      </c>
      <c r="H183" s="3">
        <f t="shared" si="16"/>
        <v>674561</v>
      </c>
      <c r="I183" s="6" t="s">
        <v>72</v>
      </c>
      <c r="J183" s="11">
        <v>1331000</v>
      </c>
      <c r="K183" s="11">
        <v>373000</v>
      </c>
      <c r="L183" s="11">
        <v>110000</v>
      </c>
      <c r="M183" s="11">
        <v>27937000</v>
      </c>
      <c r="N183" s="3">
        <f t="shared" si="22"/>
        <v>29751000</v>
      </c>
      <c r="O183" s="17">
        <f t="shared" si="17"/>
        <v>1461.0318331503843</v>
      </c>
      <c r="P183" s="17">
        <f t="shared" si="18"/>
        <v>1767.7725118483413</v>
      </c>
      <c r="Q183" s="17">
        <f t="shared" si="19"/>
        <v>46.491969568892642</v>
      </c>
      <c r="R183" s="17">
        <f t="shared" si="20"/>
        <v>41.630344239747387</v>
      </c>
      <c r="S183" s="11"/>
    </row>
    <row r="184" spans="1:19">
      <c r="A184" s="1" t="s">
        <v>52</v>
      </c>
      <c r="B184" s="9" t="s">
        <v>21</v>
      </c>
      <c r="C184" s="1" t="s">
        <v>5</v>
      </c>
      <c r="D184" s="2">
        <v>900</v>
      </c>
      <c r="E184" s="2">
        <v>900</v>
      </c>
      <c r="F184" s="2">
        <v>2281</v>
      </c>
      <c r="G184" s="2">
        <v>362000</v>
      </c>
      <c r="H184" s="3">
        <f t="shared" si="16"/>
        <v>366081</v>
      </c>
      <c r="I184" s="6" t="s">
        <v>72</v>
      </c>
      <c r="J184" s="11">
        <v>1000000</v>
      </c>
      <c r="K184" s="11">
        <v>800000</v>
      </c>
      <c r="L184" s="11">
        <v>85000</v>
      </c>
      <c r="M184" s="11">
        <v>25000000</v>
      </c>
      <c r="N184" s="3">
        <f t="shared" si="22"/>
        <v>26885000</v>
      </c>
      <c r="O184" s="17">
        <f t="shared" si="17"/>
        <v>1111.1111111111111</v>
      </c>
      <c r="P184" s="17">
        <f t="shared" si="18"/>
        <v>888.88888888888891</v>
      </c>
      <c r="Q184" s="17">
        <f t="shared" si="19"/>
        <v>37.264357737834281</v>
      </c>
      <c r="R184" s="17">
        <f t="shared" si="20"/>
        <v>69.060773480662988</v>
      </c>
      <c r="S184" s="11"/>
    </row>
    <row r="185" spans="1:19">
      <c r="A185" s="1" t="s">
        <v>52</v>
      </c>
      <c r="B185" s="9" t="s">
        <v>22</v>
      </c>
      <c r="C185" s="1" t="s">
        <v>5</v>
      </c>
      <c r="D185" s="2">
        <v>900</v>
      </c>
      <c r="E185" s="2">
        <v>1200</v>
      </c>
      <c r="F185" s="2">
        <v>5100</v>
      </c>
      <c r="G185" s="2">
        <v>621000</v>
      </c>
      <c r="H185" s="3">
        <f t="shared" si="16"/>
        <v>628200</v>
      </c>
      <c r="I185" s="6" t="s">
        <v>72</v>
      </c>
      <c r="J185" s="11">
        <v>800000</v>
      </c>
      <c r="K185" s="11">
        <v>550000</v>
      </c>
      <c r="L185" s="11">
        <v>240000</v>
      </c>
      <c r="M185" s="11">
        <v>20000000</v>
      </c>
      <c r="N185" s="3">
        <f t="shared" si="22"/>
        <v>21590000</v>
      </c>
      <c r="O185" s="17">
        <f t="shared" si="17"/>
        <v>888.88888888888891</v>
      </c>
      <c r="P185" s="17">
        <f t="shared" si="18"/>
        <v>458.33333333333331</v>
      </c>
      <c r="Q185" s="17">
        <f t="shared" si="19"/>
        <v>47.058823529411768</v>
      </c>
      <c r="R185" s="17">
        <f t="shared" si="20"/>
        <v>32.206119162640903</v>
      </c>
      <c r="S185" s="11"/>
    </row>
    <row r="186" spans="1:19">
      <c r="A186" s="1" t="s">
        <v>52</v>
      </c>
      <c r="B186" s="9" t="s">
        <v>23</v>
      </c>
      <c r="C186" s="1" t="s">
        <v>5</v>
      </c>
      <c r="D186" s="2">
        <v>970</v>
      </c>
      <c r="E186" s="2">
        <v>1100</v>
      </c>
      <c r="F186" s="2">
        <v>983</v>
      </c>
      <c r="G186" s="2">
        <v>468000</v>
      </c>
      <c r="H186" s="3">
        <f t="shared" si="16"/>
        <v>471053</v>
      </c>
      <c r="I186" s="6" t="s">
        <v>72</v>
      </c>
      <c r="J186" s="11">
        <v>300000</v>
      </c>
      <c r="K186" s="11">
        <v>470000</v>
      </c>
      <c r="L186" s="11">
        <v>65000</v>
      </c>
      <c r="M186" s="11">
        <v>15000000</v>
      </c>
      <c r="N186" s="3">
        <f t="shared" si="22"/>
        <v>15835000</v>
      </c>
      <c r="O186" s="17">
        <f t="shared" si="17"/>
        <v>309.2783505154639</v>
      </c>
      <c r="P186" s="17">
        <f t="shared" si="18"/>
        <v>427.27272727272725</v>
      </c>
      <c r="Q186" s="17">
        <f t="shared" si="19"/>
        <v>66.124109867751784</v>
      </c>
      <c r="R186" s="17">
        <f t="shared" si="20"/>
        <v>32.051282051282051</v>
      </c>
      <c r="S186" s="11"/>
    </row>
    <row r="187" spans="1:19">
      <c r="A187" s="1" t="s">
        <v>52</v>
      </c>
      <c r="B187" s="9" t="s">
        <v>24</v>
      </c>
      <c r="C187" s="1" t="s">
        <v>5</v>
      </c>
      <c r="D187" s="2">
        <v>25</v>
      </c>
      <c r="E187" s="2">
        <v>900</v>
      </c>
      <c r="F187" s="2">
        <v>10</v>
      </c>
      <c r="G187" s="2">
        <v>343000</v>
      </c>
      <c r="H187" s="3">
        <f t="shared" si="16"/>
        <v>343935</v>
      </c>
      <c r="I187" s="6" t="s">
        <v>72</v>
      </c>
      <c r="J187" s="11">
        <v>25000</v>
      </c>
      <c r="K187" s="11">
        <v>310000</v>
      </c>
      <c r="L187" s="11">
        <v>1000</v>
      </c>
      <c r="M187" s="11">
        <v>21000000</v>
      </c>
      <c r="N187" s="3">
        <f t="shared" si="22"/>
        <v>21336000</v>
      </c>
      <c r="O187" s="17">
        <f t="shared" si="17"/>
        <v>1000</v>
      </c>
      <c r="P187" s="17">
        <f t="shared" si="18"/>
        <v>344.44444444444446</v>
      </c>
      <c r="Q187" s="17">
        <f t="shared" si="19"/>
        <v>100</v>
      </c>
      <c r="R187" s="17">
        <f t="shared" si="20"/>
        <v>61.224489795918366</v>
      </c>
      <c r="S187" s="11"/>
    </row>
    <row r="188" spans="1:19">
      <c r="A188" s="1" t="s">
        <v>52</v>
      </c>
      <c r="B188" s="9" t="s">
        <v>25</v>
      </c>
      <c r="C188" s="1" t="s">
        <v>5</v>
      </c>
      <c r="D188" s="2">
        <v>417</v>
      </c>
      <c r="E188" s="2">
        <v>636</v>
      </c>
      <c r="F188" s="2">
        <v>172</v>
      </c>
      <c r="G188" s="2">
        <v>524387</v>
      </c>
      <c r="H188" s="3">
        <f t="shared" si="16"/>
        <v>525612</v>
      </c>
      <c r="I188" s="6" t="s">
        <v>72</v>
      </c>
      <c r="J188" s="11">
        <v>299000</v>
      </c>
      <c r="K188" s="11">
        <v>428000</v>
      </c>
      <c r="L188" s="11">
        <v>24000</v>
      </c>
      <c r="M188" s="11">
        <v>32063000</v>
      </c>
      <c r="N188" s="3">
        <f t="shared" si="22"/>
        <v>32814000</v>
      </c>
      <c r="O188" s="17">
        <f t="shared" si="17"/>
        <v>717.02637889688253</v>
      </c>
      <c r="P188" s="17">
        <f t="shared" si="18"/>
        <v>672.95597484276732</v>
      </c>
      <c r="Q188" s="17">
        <f t="shared" si="19"/>
        <v>139.53488372093022</v>
      </c>
      <c r="R188" s="17">
        <f t="shared" si="20"/>
        <v>61.143773587064516</v>
      </c>
      <c r="S188" s="11"/>
    </row>
    <row r="189" spans="1:19">
      <c r="A189" s="1" t="s">
        <v>52</v>
      </c>
      <c r="B189" s="9" t="s">
        <v>26</v>
      </c>
      <c r="C189" s="1" t="s">
        <v>5</v>
      </c>
      <c r="D189" s="2">
        <v>10331</v>
      </c>
      <c r="E189" s="2">
        <v>725</v>
      </c>
      <c r="F189" s="2">
        <v>1615</v>
      </c>
      <c r="G189" s="2">
        <v>493657</v>
      </c>
      <c r="H189" s="3">
        <f t="shared" si="16"/>
        <v>506328</v>
      </c>
      <c r="I189" s="6" t="s">
        <v>72</v>
      </c>
      <c r="J189" s="11">
        <v>6984000</v>
      </c>
      <c r="K189" s="11">
        <v>922000</v>
      </c>
      <c r="L189" s="11">
        <v>62000</v>
      </c>
      <c r="M189" s="11">
        <v>28729000</v>
      </c>
      <c r="N189" s="3">
        <f t="shared" si="22"/>
        <v>36697000</v>
      </c>
      <c r="O189" s="17">
        <f t="shared" si="17"/>
        <v>676.02361823637591</v>
      </c>
      <c r="P189" s="17">
        <f t="shared" si="18"/>
        <v>1271.7241379310344</v>
      </c>
      <c r="Q189" s="17">
        <f t="shared" si="19"/>
        <v>38.390092879256969</v>
      </c>
      <c r="R189" s="17">
        <f t="shared" si="20"/>
        <v>58.196277982485817</v>
      </c>
      <c r="S189" s="11"/>
    </row>
    <row r="190" spans="1:19">
      <c r="A190" s="1" t="s">
        <v>52</v>
      </c>
      <c r="B190" s="9" t="s">
        <v>27</v>
      </c>
      <c r="C190" s="1" t="s">
        <v>5</v>
      </c>
      <c r="D190" s="2">
        <v>4568</v>
      </c>
      <c r="E190" s="2">
        <v>199</v>
      </c>
      <c r="F190" s="2">
        <v>988</v>
      </c>
      <c r="G190" s="2">
        <v>507298</v>
      </c>
      <c r="H190" s="3">
        <f t="shared" si="16"/>
        <v>513053</v>
      </c>
      <c r="I190" s="6" t="s">
        <v>72</v>
      </c>
      <c r="J190" s="11">
        <v>1823000</v>
      </c>
      <c r="K190" s="11">
        <v>123000</v>
      </c>
      <c r="L190" s="11">
        <v>65000</v>
      </c>
      <c r="M190" s="11">
        <v>38658000</v>
      </c>
      <c r="N190" s="3">
        <f t="shared" si="22"/>
        <v>40669000</v>
      </c>
      <c r="O190" s="17">
        <f t="shared" si="17"/>
        <v>399.08056042031524</v>
      </c>
      <c r="P190" s="17">
        <f t="shared" si="18"/>
        <v>618.0904522613065</v>
      </c>
      <c r="Q190" s="17">
        <f t="shared" si="19"/>
        <v>65.78947368421052</v>
      </c>
      <c r="R190" s="17">
        <f t="shared" si="20"/>
        <v>76.203730351785339</v>
      </c>
      <c r="S190" s="11"/>
    </row>
    <row r="191" spans="1:19">
      <c r="A191" s="1" t="s">
        <v>52</v>
      </c>
      <c r="B191" s="9" t="s">
        <v>28</v>
      </c>
      <c r="C191" s="1" t="s">
        <v>5</v>
      </c>
      <c r="D191" s="2">
        <v>541</v>
      </c>
      <c r="E191" s="2">
        <v>475</v>
      </c>
      <c r="F191" s="2">
        <v>7761</v>
      </c>
      <c r="G191" s="2">
        <v>441894</v>
      </c>
      <c r="H191" s="3">
        <f t="shared" si="16"/>
        <v>450671</v>
      </c>
      <c r="I191" s="6" t="s">
        <v>72</v>
      </c>
      <c r="J191" s="11">
        <v>218000</v>
      </c>
      <c r="K191" s="11">
        <v>337000</v>
      </c>
      <c r="L191" s="11">
        <v>530000</v>
      </c>
      <c r="M191" s="11">
        <v>32571000</v>
      </c>
      <c r="N191" s="3">
        <f t="shared" si="22"/>
        <v>33656000</v>
      </c>
      <c r="O191" s="17">
        <f t="shared" si="17"/>
        <v>402.95748613678376</v>
      </c>
      <c r="P191" s="17">
        <f t="shared" si="18"/>
        <v>709.47368421052636</v>
      </c>
      <c r="Q191" s="17">
        <f t="shared" si="19"/>
        <v>68.290168792681357</v>
      </c>
      <c r="R191" s="17">
        <f t="shared" si="20"/>
        <v>73.707721761327377</v>
      </c>
      <c r="S191" s="11"/>
    </row>
    <row r="192" spans="1:19">
      <c r="A192" s="1" t="s">
        <v>52</v>
      </c>
      <c r="B192" s="9" t="s">
        <v>29</v>
      </c>
      <c r="C192" s="1" t="s">
        <v>5</v>
      </c>
      <c r="D192" s="2">
        <v>8281</v>
      </c>
      <c r="E192" s="2">
        <v>211</v>
      </c>
      <c r="F192" s="2">
        <v>13057</v>
      </c>
      <c r="G192" s="2">
        <v>329488</v>
      </c>
      <c r="H192" s="3">
        <f t="shared" si="16"/>
        <v>351037</v>
      </c>
      <c r="I192" s="6" t="s">
        <v>72</v>
      </c>
      <c r="J192" s="11">
        <v>4240000</v>
      </c>
      <c r="K192" s="11">
        <v>138000</v>
      </c>
      <c r="L192" s="11">
        <v>1072000</v>
      </c>
      <c r="M192" s="11">
        <v>32043000</v>
      </c>
      <c r="N192" s="3">
        <f t="shared" si="22"/>
        <v>37493000</v>
      </c>
      <c r="O192" s="17">
        <f t="shared" si="17"/>
        <v>512.01545707040214</v>
      </c>
      <c r="P192" s="17">
        <f t="shared" si="18"/>
        <v>654.02843601895734</v>
      </c>
      <c r="Q192" s="17">
        <f t="shared" si="19"/>
        <v>82.101554721605268</v>
      </c>
      <c r="R192" s="17">
        <f t="shared" si="20"/>
        <v>97.250886223473998</v>
      </c>
      <c r="S192" s="11"/>
    </row>
    <row r="193" spans="1:19">
      <c r="A193" s="1" t="s">
        <v>52</v>
      </c>
      <c r="B193" s="9" t="s">
        <v>30</v>
      </c>
      <c r="C193" s="1" t="s">
        <v>5</v>
      </c>
      <c r="D193" s="2">
        <v>8695</v>
      </c>
      <c r="E193" s="2">
        <v>829</v>
      </c>
      <c r="F193" s="2">
        <v>45334</v>
      </c>
      <c r="G193" s="2">
        <v>559546</v>
      </c>
      <c r="H193" s="3">
        <f t="shared" si="16"/>
        <v>614404</v>
      </c>
      <c r="I193" s="6" t="s">
        <v>72</v>
      </c>
      <c r="J193" s="11">
        <v>4801000</v>
      </c>
      <c r="K193" s="11">
        <v>293000</v>
      </c>
      <c r="L193" s="11">
        <v>4276000</v>
      </c>
      <c r="M193" s="11">
        <v>46015000</v>
      </c>
      <c r="N193" s="3">
        <f t="shared" si="22"/>
        <v>55385000</v>
      </c>
      <c r="O193" s="17">
        <f t="shared" si="17"/>
        <v>552.15641173087977</v>
      </c>
      <c r="P193" s="17">
        <f t="shared" si="18"/>
        <v>353.43787696019302</v>
      </c>
      <c r="Q193" s="17">
        <f t="shared" si="19"/>
        <v>94.322142321436445</v>
      </c>
      <c r="R193" s="17">
        <f t="shared" si="20"/>
        <v>82.236313010905263</v>
      </c>
      <c r="S193" s="11"/>
    </row>
    <row r="194" spans="1:19">
      <c r="A194" s="1" t="s">
        <v>52</v>
      </c>
      <c r="B194" s="9" t="s">
        <v>31</v>
      </c>
      <c r="C194" s="1" t="s">
        <v>5</v>
      </c>
      <c r="D194" s="2">
        <v>16290</v>
      </c>
      <c r="E194" s="2">
        <v>204</v>
      </c>
      <c r="F194" s="2">
        <v>58222</v>
      </c>
      <c r="G194" s="2">
        <v>504330</v>
      </c>
      <c r="H194" s="3">
        <f t="shared" ref="H194:H257" si="23">SUM(D194:G194)</f>
        <v>579046</v>
      </c>
      <c r="I194" s="6" t="s">
        <v>72</v>
      </c>
      <c r="J194" s="11">
        <v>7630000</v>
      </c>
      <c r="K194" s="11">
        <v>27000</v>
      </c>
      <c r="L194" s="11">
        <v>5322000</v>
      </c>
      <c r="M194" s="11">
        <v>40936000</v>
      </c>
      <c r="N194" s="3">
        <f t="shared" si="22"/>
        <v>53915000</v>
      </c>
      <c r="O194" s="17">
        <f t="shared" ref="O194:O257" si="24">IF(AND(D194&gt;0,J194&gt;0),J194/D194,"")</f>
        <v>468.38551258440759</v>
      </c>
      <c r="P194" s="17">
        <f t="shared" ref="P194:P257" si="25">IF(AND(E194&gt;0,K194&gt;0),K194/E194,"")</f>
        <v>132.35294117647058</v>
      </c>
      <c r="Q194" s="17">
        <f t="shared" ref="Q194:Q257" si="26">IF(AND(F194&gt;0,L194&gt;0),L194/F194,"")</f>
        <v>91.408745834907762</v>
      </c>
      <c r="R194" s="17">
        <f t="shared" ref="R194:R257" si="27">IF(AND(G194&gt;0,M194&gt;0),M194/G194,"")</f>
        <v>81.169075803541332</v>
      </c>
      <c r="S194" s="11"/>
    </row>
    <row r="195" spans="1:19">
      <c r="A195" s="1" t="s">
        <v>52</v>
      </c>
      <c r="B195" s="9" t="s">
        <v>32</v>
      </c>
      <c r="C195" s="1" t="s">
        <v>5</v>
      </c>
      <c r="D195" s="2">
        <v>13031</v>
      </c>
      <c r="E195" s="2">
        <v>449</v>
      </c>
      <c r="F195" s="2">
        <v>70444</v>
      </c>
      <c r="G195" s="2">
        <v>507200</v>
      </c>
      <c r="H195" s="3">
        <f t="shared" si="23"/>
        <v>591124</v>
      </c>
      <c r="I195" s="6" t="s">
        <v>72</v>
      </c>
      <c r="J195" s="11">
        <v>8170000</v>
      </c>
      <c r="K195" s="11">
        <v>287000</v>
      </c>
      <c r="L195" s="11">
        <v>6536000</v>
      </c>
      <c r="M195" s="11">
        <v>49940000</v>
      </c>
      <c r="N195" s="3">
        <f t="shared" si="22"/>
        <v>64933000</v>
      </c>
      <c r="O195" s="17">
        <f t="shared" si="24"/>
        <v>626.96646458445241</v>
      </c>
      <c r="P195" s="17">
        <f t="shared" si="25"/>
        <v>639.19821826280622</v>
      </c>
      <c r="Q195" s="17">
        <f t="shared" si="26"/>
        <v>92.782919766055301</v>
      </c>
      <c r="R195" s="17">
        <f t="shared" si="27"/>
        <v>98.462145110410091</v>
      </c>
      <c r="S195" s="11"/>
    </row>
    <row r="196" spans="1:19">
      <c r="A196" s="1" t="s">
        <v>52</v>
      </c>
      <c r="B196" s="9" t="s">
        <v>33</v>
      </c>
      <c r="C196" s="1" t="s">
        <v>5</v>
      </c>
      <c r="D196" s="2">
        <v>55750</v>
      </c>
      <c r="E196" s="2">
        <v>736</v>
      </c>
      <c r="F196" s="2">
        <v>116515</v>
      </c>
      <c r="G196" s="2">
        <v>596364</v>
      </c>
      <c r="H196" s="3">
        <f t="shared" si="23"/>
        <v>769365</v>
      </c>
      <c r="I196" s="6" t="s">
        <v>72</v>
      </c>
      <c r="J196" s="11">
        <v>10207000</v>
      </c>
      <c r="K196" s="11">
        <v>742000</v>
      </c>
      <c r="L196" s="11">
        <v>11939000</v>
      </c>
      <c r="M196" s="11">
        <v>69477000</v>
      </c>
      <c r="N196" s="3">
        <f t="shared" si="22"/>
        <v>92365000</v>
      </c>
      <c r="O196" s="17">
        <f t="shared" si="24"/>
        <v>183.08520179372198</v>
      </c>
      <c r="P196" s="17">
        <f t="shared" si="25"/>
        <v>1008.1521739130435</v>
      </c>
      <c r="Q196" s="17">
        <f t="shared" si="26"/>
        <v>102.46749345577823</v>
      </c>
      <c r="R196" s="17">
        <f t="shared" si="27"/>
        <v>116.50099603597803</v>
      </c>
      <c r="S196" s="11"/>
    </row>
    <row r="197" spans="1:19">
      <c r="A197" s="1" t="s">
        <v>52</v>
      </c>
      <c r="B197" s="9" t="s">
        <v>34</v>
      </c>
      <c r="C197" s="1" t="s">
        <v>5</v>
      </c>
      <c r="D197" s="2">
        <v>29643</v>
      </c>
      <c r="E197" s="2">
        <v>934</v>
      </c>
      <c r="F197" s="2">
        <v>110000</v>
      </c>
      <c r="G197" s="2">
        <v>620300</v>
      </c>
      <c r="H197" s="3">
        <f t="shared" si="23"/>
        <v>760877</v>
      </c>
      <c r="I197" s="6" t="s">
        <v>72</v>
      </c>
      <c r="J197" s="11">
        <v>3209000</v>
      </c>
      <c r="K197" s="11">
        <v>1229000</v>
      </c>
      <c r="L197" s="11">
        <v>12000000</v>
      </c>
      <c r="M197" s="11">
        <v>92990000</v>
      </c>
      <c r="N197" s="3">
        <f t="shared" si="22"/>
        <v>109428000</v>
      </c>
      <c r="O197" s="17">
        <f t="shared" si="24"/>
        <v>108.25489997638566</v>
      </c>
      <c r="P197" s="17">
        <f t="shared" si="25"/>
        <v>1315.8458244111348</v>
      </c>
      <c r="Q197" s="17">
        <f t="shared" si="26"/>
        <v>109.09090909090909</v>
      </c>
      <c r="R197" s="17">
        <f t="shared" si="27"/>
        <v>149.91133322585844</v>
      </c>
      <c r="S197" s="11"/>
    </row>
    <row r="198" spans="1:19">
      <c r="A198" s="1" t="s">
        <v>52</v>
      </c>
      <c r="B198" s="9" t="s">
        <v>35</v>
      </c>
      <c r="C198" s="1" t="s">
        <v>5</v>
      </c>
      <c r="D198" s="2">
        <v>111659</v>
      </c>
      <c r="E198" s="2">
        <v>3399</v>
      </c>
      <c r="F198" s="2">
        <v>33549</v>
      </c>
      <c r="G198" s="2">
        <v>551413</v>
      </c>
      <c r="H198" s="3">
        <f t="shared" si="23"/>
        <v>700020</v>
      </c>
      <c r="I198" s="6" t="s">
        <v>72</v>
      </c>
      <c r="J198" s="11">
        <v>50565000</v>
      </c>
      <c r="K198" s="11">
        <v>3113000</v>
      </c>
      <c r="L198" s="11">
        <v>4637000</v>
      </c>
      <c r="M198" s="11">
        <v>98280000</v>
      </c>
      <c r="N198" s="3">
        <f t="shared" si="22"/>
        <v>156595000</v>
      </c>
      <c r="O198" s="17">
        <f t="shared" si="24"/>
        <v>452.8519868528287</v>
      </c>
      <c r="P198" s="17">
        <f t="shared" si="25"/>
        <v>915.85760517799349</v>
      </c>
      <c r="Q198" s="17">
        <f t="shared" si="26"/>
        <v>138.21574413544369</v>
      </c>
      <c r="R198" s="17">
        <f t="shared" si="27"/>
        <v>178.2330122793623</v>
      </c>
      <c r="S198" s="11"/>
    </row>
    <row r="199" spans="1:19">
      <c r="A199" s="1" t="s">
        <v>52</v>
      </c>
      <c r="B199" s="9" t="s">
        <v>36</v>
      </c>
      <c r="C199" s="1" t="s">
        <v>5</v>
      </c>
      <c r="D199" s="2">
        <v>85250</v>
      </c>
      <c r="E199" s="2">
        <v>2551</v>
      </c>
      <c r="F199" s="2">
        <v>26825</v>
      </c>
      <c r="G199" s="2">
        <v>504272</v>
      </c>
      <c r="H199" s="3">
        <f t="shared" si="23"/>
        <v>618898</v>
      </c>
      <c r="I199" s="6" t="s">
        <v>72</v>
      </c>
      <c r="J199" s="11">
        <v>37632000</v>
      </c>
      <c r="K199" s="11">
        <v>2487000</v>
      </c>
      <c r="L199" s="11">
        <v>3573000</v>
      </c>
      <c r="M199" s="11">
        <v>87498000</v>
      </c>
      <c r="N199" s="3">
        <f t="shared" si="22"/>
        <v>131190000</v>
      </c>
      <c r="O199" s="17">
        <f t="shared" si="24"/>
        <v>441.43108504398828</v>
      </c>
      <c r="P199" s="17">
        <f t="shared" si="25"/>
        <v>974.91179929439431</v>
      </c>
      <c r="Q199" s="17">
        <f t="shared" si="26"/>
        <v>133.19664492078286</v>
      </c>
      <c r="R199" s="17">
        <f t="shared" si="27"/>
        <v>173.51350065044261</v>
      </c>
      <c r="S199" s="11"/>
    </row>
    <row r="200" spans="1:19">
      <c r="A200" s="1" t="s">
        <v>52</v>
      </c>
      <c r="B200" s="9" t="s">
        <v>37</v>
      </c>
      <c r="C200" s="1" t="s">
        <v>5</v>
      </c>
      <c r="D200" s="2">
        <v>58842</v>
      </c>
      <c r="E200" s="2">
        <v>3123</v>
      </c>
      <c r="F200" s="2">
        <v>20101</v>
      </c>
      <c r="G200" s="2">
        <v>638710</v>
      </c>
      <c r="H200" s="3">
        <f t="shared" si="23"/>
        <v>720776</v>
      </c>
      <c r="I200" s="6" t="s">
        <v>72</v>
      </c>
      <c r="J200" s="11">
        <v>24700000</v>
      </c>
      <c r="K200" s="11">
        <v>5053000</v>
      </c>
      <c r="L200" s="11">
        <v>2508000</v>
      </c>
      <c r="M200" s="11">
        <v>124210000</v>
      </c>
      <c r="N200" s="3">
        <f t="shared" si="22"/>
        <v>156471000</v>
      </c>
      <c r="O200" s="17">
        <f t="shared" si="24"/>
        <v>419.76819278746473</v>
      </c>
      <c r="P200" s="17">
        <f t="shared" si="25"/>
        <v>1617.9955171309639</v>
      </c>
      <c r="Q200" s="17">
        <f t="shared" si="26"/>
        <v>124.76991194467936</v>
      </c>
      <c r="R200" s="17">
        <f t="shared" si="27"/>
        <v>194.47010380297789</v>
      </c>
      <c r="S200" s="11"/>
    </row>
    <row r="201" spans="1:19">
      <c r="A201" s="1" t="s">
        <v>52</v>
      </c>
      <c r="B201" s="9" t="s">
        <v>38</v>
      </c>
      <c r="C201" s="1" t="s">
        <v>5</v>
      </c>
      <c r="D201" s="2">
        <v>32433</v>
      </c>
      <c r="E201" s="2">
        <v>855</v>
      </c>
      <c r="F201" s="2">
        <v>13377</v>
      </c>
      <c r="G201" s="2">
        <v>409991</v>
      </c>
      <c r="H201" s="3">
        <f t="shared" si="23"/>
        <v>456656</v>
      </c>
      <c r="I201" s="6" t="s">
        <v>72</v>
      </c>
      <c r="J201" s="11">
        <v>11767000</v>
      </c>
      <c r="K201" s="11">
        <v>1234000</v>
      </c>
      <c r="L201" s="11">
        <v>1444000</v>
      </c>
      <c r="M201" s="11">
        <v>64656000</v>
      </c>
      <c r="N201" s="3">
        <f t="shared" si="22"/>
        <v>79101000</v>
      </c>
      <c r="O201" s="17">
        <f t="shared" si="24"/>
        <v>362.80948416736038</v>
      </c>
      <c r="P201" s="17">
        <f t="shared" si="25"/>
        <v>1443.2748538011697</v>
      </c>
      <c r="Q201" s="17">
        <f t="shared" si="26"/>
        <v>107.94647529341407</v>
      </c>
      <c r="R201" s="17">
        <f t="shared" si="27"/>
        <v>157.70102270537646</v>
      </c>
      <c r="S201" s="11"/>
    </row>
    <row r="202" spans="1:19">
      <c r="A202" s="1" t="s">
        <v>52</v>
      </c>
      <c r="B202" s="9" t="s">
        <v>39</v>
      </c>
      <c r="C202" s="1" t="s">
        <v>5</v>
      </c>
      <c r="D202" s="2">
        <v>45144</v>
      </c>
      <c r="E202" s="2">
        <v>1190</v>
      </c>
      <c r="F202" s="2">
        <v>21658</v>
      </c>
      <c r="G202" s="2">
        <v>823305</v>
      </c>
      <c r="H202" s="3">
        <f t="shared" si="23"/>
        <v>891297</v>
      </c>
      <c r="I202" s="6" t="s">
        <v>72</v>
      </c>
      <c r="J202" s="11">
        <v>16139000</v>
      </c>
      <c r="K202" s="11">
        <v>1746000</v>
      </c>
      <c r="L202" s="11">
        <v>3855000</v>
      </c>
      <c r="M202" s="11">
        <v>83789000</v>
      </c>
      <c r="N202" s="3">
        <f t="shared" si="22"/>
        <v>105529000</v>
      </c>
      <c r="O202" s="17">
        <f t="shared" si="24"/>
        <v>357.50044302675883</v>
      </c>
      <c r="P202" s="17">
        <f t="shared" si="25"/>
        <v>1467.2268907563025</v>
      </c>
      <c r="Q202" s="17">
        <f t="shared" si="26"/>
        <v>177.99427463293009</v>
      </c>
      <c r="R202" s="17">
        <f t="shared" si="27"/>
        <v>101.77151845306417</v>
      </c>
      <c r="S202" s="11"/>
    </row>
    <row r="203" spans="1:19">
      <c r="A203" s="1" t="s">
        <v>52</v>
      </c>
      <c r="B203" s="9" t="s">
        <v>40</v>
      </c>
      <c r="C203" s="1" t="s">
        <v>5</v>
      </c>
      <c r="D203" s="2">
        <v>45946</v>
      </c>
      <c r="E203" s="2">
        <v>8871</v>
      </c>
      <c r="F203" s="2">
        <v>20456</v>
      </c>
      <c r="G203" s="2">
        <v>392095</v>
      </c>
      <c r="H203" s="3">
        <f t="shared" si="23"/>
        <v>467368</v>
      </c>
      <c r="I203" s="6" t="s">
        <v>72</v>
      </c>
      <c r="J203" s="11">
        <v>9384000</v>
      </c>
      <c r="K203" s="11">
        <v>9121000</v>
      </c>
      <c r="L203" s="11">
        <v>1496000</v>
      </c>
      <c r="M203" s="11">
        <v>38389000</v>
      </c>
      <c r="N203" s="3">
        <f t="shared" si="22"/>
        <v>58390000</v>
      </c>
      <c r="O203" s="17">
        <f t="shared" si="24"/>
        <v>204.23975971792976</v>
      </c>
      <c r="P203" s="17">
        <f t="shared" si="25"/>
        <v>1028.181715702852</v>
      </c>
      <c r="Q203" s="17">
        <f t="shared" si="26"/>
        <v>73.132577238951896</v>
      </c>
      <c r="R203" s="17">
        <f t="shared" si="27"/>
        <v>97.907394891544143</v>
      </c>
      <c r="S203" s="11"/>
    </row>
    <row r="204" spans="1:19">
      <c r="A204" s="1" t="s">
        <v>52</v>
      </c>
      <c r="B204" s="9" t="s">
        <v>41</v>
      </c>
      <c r="C204" s="1" t="s">
        <v>5</v>
      </c>
      <c r="D204" s="2">
        <v>33544</v>
      </c>
      <c r="E204" s="2">
        <v>7124</v>
      </c>
      <c r="F204" s="2">
        <v>136260</v>
      </c>
      <c r="G204" s="2">
        <v>533517</v>
      </c>
      <c r="H204" s="3">
        <f t="shared" si="23"/>
        <v>710445</v>
      </c>
      <c r="I204" s="6" t="s">
        <v>72</v>
      </c>
      <c r="J204" s="11">
        <v>3391000</v>
      </c>
      <c r="K204" s="11">
        <v>4738000</v>
      </c>
      <c r="L204" s="11">
        <v>7629000</v>
      </c>
      <c r="M204" s="11">
        <v>47289000</v>
      </c>
      <c r="N204" s="3">
        <f t="shared" si="22"/>
        <v>63047000</v>
      </c>
      <c r="O204" s="17">
        <f t="shared" si="24"/>
        <v>101.09110422132125</v>
      </c>
      <c r="P204" s="17">
        <f t="shared" si="25"/>
        <v>665.07580011229641</v>
      </c>
      <c r="Q204" s="17">
        <f t="shared" si="26"/>
        <v>55.988551298987232</v>
      </c>
      <c r="R204" s="17">
        <f t="shared" si="27"/>
        <v>88.636350856673729</v>
      </c>
      <c r="S204" s="11"/>
    </row>
    <row r="205" spans="1:19">
      <c r="A205" s="1" t="s">
        <v>52</v>
      </c>
      <c r="B205" s="9" t="s">
        <v>42</v>
      </c>
      <c r="C205" s="1" t="s">
        <v>5</v>
      </c>
      <c r="D205" s="2">
        <v>16140</v>
      </c>
      <c r="E205" s="2">
        <v>4435</v>
      </c>
      <c r="F205" s="2">
        <v>9810</v>
      </c>
      <c r="G205" s="2">
        <v>1054173</v>
      </c>
      <c r="H205" s="3">
        <f t="shared" si="23"/>
        <v>1084558</v>
      </c>
      <c r="I205" s="6" t="s">
        <v>72</v>
      </c>
      <c r="J205" s="11">
        <v>2146000</v>
      </c>
      <c r="K205" s="11">
        <v>2295000</v>
      </c>
      <c r="L205" s="11">
        <v>1285000</v>
      </c>
      <c r="M205" s="11">
        <v>98260000</v>
      </c>
      <c r="N205" s="3">
        <f t="shared" si="22"/>
        <v>103986000</v>
      </c>
      <c r="O205" s="17">
        <f t="shared" si="24"/>
        <v>132.96158612143742</v>
      </c>
      <c r="P205" s="17">
        <f t="shared" si="25"/>
        <v>517.47463359639232</v>
      </c>
      <c r="Q205" s="17">
        <f t="shared" si="26"/>
        <v>130.9887869520897</v>
      </c>
      <c r="R205" s="17">
        <f t="shared" si="27"/>
        <v>93.210507193790775</v>
      </c>
      <c r="S205" s="11"/>
    </row>
    <row r="206" spans="1:19">
      <c r="A206" s="1" t="s">
        <v>52</v>
      </c>
      <c r="B206" s="9" t="s">
        <v>43</v>
      </c>
      <c r="C206" s="1" t="s">
        <v>5</v>
      </c>
      <c r="D206" s="2">
        <v>8790</v>
      </c>
      <c r="E206" s="2">
        <v>19793</v>
      </c>
      <c r="F206" s="2">
        <v>15276</v>
      </c>
      <c r="G206" s="2">
        <v>888364</v>
      </c>
      <c r="H206" s="3">
        <f t="shared" si="23"/>
        <v>932223</v>
      </c>
      <c r="I206" s="6" t="s">
        <v>72</v>
      </c>
      <c r="J206" s="11">
        <v>2450000</v>
      </c>
      <c r="K206" s="11">
        <v>32277000</v>
      </c>
      <c r="L206" s="11">
        <v>2848000</v>
      </c>
      <c r="M206" s="11">
        <v>140833000</v>
      </c>
      <c r="N206" s="3">
        <f t="shared" si="22"/>
        <v>178408000</v>
      </c>
      <c r="O206" s="17">
        <f t="shared" si="24"/>
        <v>278.72582480091012</v>
      </c>
      <c r="P206" s="17">
        <f t="shared" si="25"/>
        <v>1630.7280351639467</v>
      </c>
      <c r="Q206" s="17">
        <f t="shared" si="26"/>
        <v>186.43623985336475</v>
      </c>
      <c r="R206" s="17">
        <f t="shared" si="27"/>
        <v>158.53073740043496</v>
      </c>
      <c r="S206" s="11"/>
    </row>
    <row r="207" spans="1:19">
      <c r="A207" s="1" t="s">
        <v>52</v>
      </c>
      <c r="B207" s="9" t="s">
        <v>44</v>
      </c>
      <c r="C207" s="1" t="s">
        <v>5</v>
      </c>
      <c r="D207" s="2">
        <v>13600</v>
      </c>
      <c r="E207" s="2">
        <v>8299</v>
      </c>
      <c r="F207" s="2">
        <v>90396</v>
      </c>
      <c r="G207" s="2">
        <v>862008</v>
      </c>
      <c r="H207" s="3">
        <f t="shared" si="23"/>
        <v>974303</v>
      </c>
      <c r="I207" s="6" t="s">
        <v>72</v>
      </c>
      <c r="J207" s="11">
        <v>1583000</v>
      </c>
      <c r="K207" s="11">
        <v>8610000</v>
      </c>
      <c r="L207" s="11">
        <v>21064000</v>
      </c>
      <c r="M207" s="11">
        <v>119299000</v>
      </c>
      <c r="N207" s="3">
        <f t="shared" si="22"/>
        <v>150556000</v>
      </c>
      <c r="O207" s="17">
        <f t="shared" si="24"/>
        <v>116.39705882352941</v>
      </c>
      <c r="P207" s="17">
        <f t="shared" si="25"/>
        <v>1037.4743945053622</v>
      </c>
      <c r="Q207" s="17">
        <f t="shared" si="26"/>
        <v>233.01916013982918</v>
      </c>
      <c r="R207" s="17">
        <f t="shared" si="27"/>
        <v>138.39662740949041</v>
      </c>
      <c r="S207" s="11"/>
    </row>
    <row r="208" spans="1:19">
      <c r="A208" s="1" t="s">
        <v>52</v>
      </c>
      <c r="B208" s="9" t="s">
        <v>45</v>
      </c>
      <c r="C208" s="1" t="s">
        <v>5</v>
      </c>
      <c r="D208" s="2">
        <v>2097</v>
      </c>
      <c r="E208" s="2">
        <v>17062</v>
      </c>
      <c r="F208" s="2">
        <v>9123</v>
      </c>
      <c r="G208" s="2">
        <v>770837</v>
      </c>
      <c r="H208" s="3">
        <f t="shared" si="23"/>
        <v>799119</v>
      </c>
      <c r="I208" s="6" t="s">
        <v>72</v>
      </c>
      <c r="J208" s="11">
        <v>3430000</v>
      </c>
      <c r="K208" s="11">
        <v>23001000</v>
      </c>
      <c r="L208" s="11">
        <v>1654000</v>
      </c>
      <c r="M208" s="11">
        <v>130750000</v>
      </c>
      <c r="N208" s="3">
        <f t="shared" si="22"/>
        <v>158835000</v>
      </c>
      <c r="O208" s="17">
        <f t="shared" si="24"/>
        <v>1635.6700047687173</v>
      </c>
      <c r="P208" s="17">
        <f t="shared" si="25"/>
        <v>1348.0834603211815</v>
      </c>
      <c r="Q208" s="17">
        <f t="shared" si="26"/>
        <v>181.30001096130658</v>
      </c>
      <c r="R208" s="17">
        <f t="shared" si="27"/>
        <v>169.62081477666484</v>
      </c>
      <c r="S208" s="11"/>
    </row>
    <row r="209" spans="1:19">
      <c r="A209" s="1" t="s">
        <v>52</v>
      </c>
      <c r="B209" s="9" t="s">
        <v>46</v>
      </c>
      <c r="C209" s="1" t="s">
        <v>5</v>
      </c>
      <c r="D209" s="2">
        <v>11696</v>
      </c>
      <c r="E209" s="2">
        <v>11242</v>
      </c>
      <c r="F209" s="2">
        <v>14083</v>
      </c>
      <c r="G209" s="2">
        <v>519169</v>
      </c>
      <c r="H209" s="3">
        <f t="shared" si="23"/>
        <v>556190</v>
      </c>
      <c r="I209" s="6" t="s">
        <v>72</v>
      </c>
      <c r="J209" s="11">
        <v>17531000</v>
      </c>
      <c r="K209" s="11">
        <v>6320000</v>
      </c>
      <c r="L209" s="11">
        <v>1957000</v>
      </c>
      <c r="M209" s="11">
        <v>115683000</v>
      </c>
      <c r="N209" s="3">
        <f t="shared" si="22"/>
        <v>141491000</v>
      </c>
      <c r="O209" s="17">
        <f t="shared" si="24"/>
        <v>1498.888508891929</v>
      </c>
      <c r="P209" s="17">
        <f t="shared" si="25"/>
        <v>562.17754847891831</v>
      </c>
      <c r="Q209" s="17">
        <f t="shared" si="26"/>
        <v>138.96186891997445</v>
      </c>
      <c r="R209" s="17">
        <f t="shared" si="27"/>
        <v>222.82339662036833</v>
      </c>
      <c r="S209" s="11"/>
    </row>
    <row r="210" spans="1:19">
      <c r="A210" s="1" t="s">
        <v>58</v>
      </c>
      <c r="B210" s="13">
        <v>1970</v>
      </c>
      <c r="C210" s="1" t="s">
        <v>5</v>
      </c>
      <c r="D210" s="2">
        <v>23725</v>
      </c>
      <c r="E210" s="2">
        <v>46464</v>
      </c>
      <c r="F210" s="2">
        <v>485398</v>
      </c>
      <c r="G210" s="2">
        <v>554488</v>
      </c>
      <c r="H210" s="3">
        <f t="shared" si="23"/>
        <v>1110075</v>
      </c>
      <c r="I210" s="6" t="s">
        <v>72</v>
      </c>
      <c r="J210" s="11">
        <v>3010000</v>
      </c>
      <c r="K210" s="11">
        <v>3212000</v>
      </c>
      <c r="L210" s="11">
        <v>8227000</v>
      </c>
      <c r="M210" s="11">
        <v>9409000</v>
      </c>
      <c r="N210" s="3">
        <f t="shared" ref="N210:N219" si="28">SUM(J210:M210)</f>
        <v>23858000</v>
      </c>
      <c r="O210" s="17">
        <f t="shared" si="24"/>
        <v>126.87038988408851</v>
      </c>
      <c r="P210" s="17">
        <f t="shared" si="25"/>
        <v>69.128787878787875</v>
      </c>
      <c r="Q210" s="17">
        <f t="shared" si="26"/>
        <v>16.948977952113523</v>
      </c>
      <c r="R210" s="17">
        <f t="shared" si="27"/>
        <v>16.968807260030875</v>
      </c>
      <c r="S210" s="11"/>
    </row>
    <row r="211" spans="1:19">
      <c r="A211" s="1" t="s">
        <v>58</v>
      </c>
      <c r="B211" s="13">
        <v>1971</v>
      </c>
      <c r="C211" s="1" t="s">
        <v>5</v>
      </c>
      <c r="D211" s="2">
        <v>26630</v>
      </c>
      <c r="E211" s="2">
        <v>47495</v>
      </c>
      <c r="F211" s="2">
        <v>664000</v>
      </c>
      <c r="G211" s="2">
        <v>412053</v>
      </c>
      <c r="H211" s="3">
        <f t="shared" si="23"/>
        <v>1150178</v>
      </c>
      <c r="I211" s="6" t="s">
        <v>72</v>
      </c>
      <c r="J211" s="11">
        <v>3498000</v>
      </c>
      <c r="K211" s="11">
        <v>3036000</v>
      </c>
      <c r="L211" s="11">
        <v>9700000</v>
      </c>
      <c r="M211" s="11">
        <v>7218000</v>
      </c>
      <c r="N211" s="3">
        <f t="shared" si="28"/>
        <v>23452000</v>
      </c>
      <c r="O211" s="17">
        <f t="shared" si="24"/>
        <v>131.35561396920767</v>
      </c>
      <c r="P211" s="17">
        <f t="shared" si="25"/>
        <v>63.922518159806295</v>
      </c>
      <c r="Q211" s="17">
        <f t="shared" si="26"/>
        <v>14.608433734939759</v>
      </c>
      <c r="R211" s="17">
        <f t="shared" si="27"/>
        <v>17.517164054138668</v>
      </c>
      <c r="S211" s="11"/>
    </row>
    <row r="212" spans="1:19">
      <c r="A212" s="1" t="s">
        <v>58</v>
      </c>
      <c r="B212" s="13">
        <v>1972</v>
      </c>
      <c r="C212" s="1" t="s">
        <v>5</v>
      </c>
      <c r="D212" s="2">
        <v>22293</v>
      </c>
      <c r="E212" s="2">
        <v>71738</v>
      </c>
      <c r="F212" s="2">
        <v>530000</v>
      </c>
      <c r="G212" s="2">
        <v>1449179</v>
      </c>
      <c r="H212" s="3">
        <f t="shared" si="23"/>
        <v>2073210</v>
      </c>
      <c r="I212" s="6" t="s">
        <v>72</v>
      </c>
      <c r="J212" s="11">
        <v>3090000</v>
      </c>
      <c r="K212" s="11">
        <v>5003000</v>
      </c>
      <c r="L212" s="11">
        <v>11700000</v>
      </c>
      <c r="M212" s="11">
        <v>26011000</v>
      </c>
      <c r="N212" s="3">
        <f t="shared" si="28"/>
        <v>45804000</v>
      </c>
      <c r="O212" s="17">
        <f t="shared" si="24"/>
        <v>138.60853182613377</v>
      </c>
      <c r="P212" s="17">
        <f t="shared" si="25"/>
        <v>69.739886810337623</v>
      </c>
      <c r="Q212" s="17">
        <f t="shared" si="26"/>
        <v>22.075471698113208</v>
      </c>
      <c r="R212" s="17">
        <f t="shared" si="27"/>
        <v>17.948783414609238</v>
      </c>
      <c r="S212" s="11"/>
    </row>
    <row r="213" spans="1:19">
      <c r="A213" s="1" t="s">
        <v>58</v>
      </c>
      <c r="B213" s="13">
        <v>1973</v>
      </c>
      <c r="C213" s="1" t="s">
        <v>5</v>
      </c>
      <c r="D213" s="2">
        <v>25909</v>
      </c>
      <c r="E213" s="2">
        <v>52355</v>
      </c>
      <c r="F213" s="2">
        <v>698009</v>
      </c>
      <c r="G213" s="2">
        <v>548432</v>
      </c>
      <c r="H213" s="3">
        <f t="shared" si="23"/>
        <v>1324705</v>
      </c>
      <c r="I213" s="6" t="s">
        <v>72</v>
      </c>
      <c r="J213" s="11">
        <v>3559000</v>
      </c>
      <c r="K213" s="11">
        <v>4583000</v>
      </c>
      <c r="L213" s="11">
        <v>14726000</v>
      </c>
      <c r="M213" s="11">
        <v>13057000</v>
      </c>
      <c r="N213" s="3">
        <f t="shared" si="28"/>
        <v>35925000</v>
      </c>
      <c r="O213" s="17">
        <f t="shared" si="24"/>
        <v>137.36539426454127</v>
      </c>
      <c r="P213" s="17">
        <f t="shared" si="25"/>
        <v>87.537006971635947</v>
      </c>
      <c r="Q213" s="17">
        <f t="shared" si="26"/>
        <v>21.097149177159608</v>
      </c>
      <c r="R213" s="17">
        <f t="shared" si="27"/>
        <v>23.807874084663187</v>
      </c>
      <c r="S213" s="11"/>
    </row>
    <row r="214" spans="1:19">
      <c r="A214" s="1" t="s">
        <v>58</v>
      </c>
      <c r="B214" s="13">
        <v>1974</v>
      </c>
      <c r="C214" s="1" t="s">
        <v>5</v>
      </c>
      <c r="D214" s="2">
        <v>19865</v>
      </c>
      <c r="E214" s="2">
        <v>37457</v>
      </c>
      <c r="F214" s="2">
        <v>61479</v>
      </c>
      <c r="G214" s="2">
        <v>1036998</v>
      </c>
      <c r="H214" s="3">
        <f t="shared" si="23"/>
        <v>1155799</v>
      </c>
      <c r="I214" s="6" t="s">
        <v>72</v>
      </c>
      <c r="J214" s="11">
        <v>4586000</v>
      </c>
      <c r="K214" s="11">
        <v>5250000</v>
      </c>
      <c r="L214" s="11">
        <v>1870000</v>
      </c>
      <c r="M214" s="11">
        <v>28533000</v>
      </c>
      <c r="N214" s="3">
        <f t="shared" si="28"/>
        <v>40239000</v>
      </c>
      <c r="O214" s="17">
        <f t="shared" si="24"/>
        <v>230.85829348099674</v>
      </c>
      <c r="P214" s="17">
        <f t="shared" si="25"/>
        <v>140.16071762287422</v>
      </c>
      <c r="Q214" s="17">
        <f t="shared" si="26"/>
        <v>30.416890320271964</v>
      </c>
      <c r="R214" s="17">
        <f t="shared" si="27"/>
        <v>27.515000028929659</v>
      </c>
      <c r="S214" s="11"/>
    </row>
    <row r="215" spans="1:19">
      <c r="A215" s="1" t="s">
        <v>58</v>
      </c>
      <c r="B215" s="13">
        <v>1975</v>
      </c>
      <c r="C215" s="1" t="s">
        <v>5</v>
      </c>
      <c r="D215" s="2">
        <v>35405</v>
      </c>
      <c r="E215" s="2">
        <v>46622</v>
      </c>
      <c r="F215" s="2">
        <v>348254</v>
      </c>
      <c r="G215" s="2">
        <v>956292</v>
      </c>
      <c r="H215" s="3">
        <f t="shared" si="23"/>
        <v>1386573</v>
      </c>
      <c r="I215" s="6" t="s">
        <v>72</v>
      </c>
      <c r="J215" s="11">
        <v>9344000</v>
      </c>
      <c r="K215" s="11">
        <v>8463000</v>
      </c>
      <c r="L215" s="11">
        <v>10125000</v>
      </c>
      <c r="M215" s="11">
        <v>32889000</v>
      </c>
      <c r="N215" s="3">
        <f t="shared" si="28"/>
        <v>60821000</v>
      </c>
      <c r="O215" s="17">
        <f t="shared" si="24"/>
        <v>263.91752577319585</v>
      </c>
      <c r="P215" s="17">
        <f t="shared" si="25"/>
        <v>181.52374415511991</v>
      </c>
      <c r="Q215" s="17">
        <f t="shared" si="26"/>
        <v>29.073607194748661</v>
      </c>
      <c r="R215" s="17">
        <f t="shared" si="27"/>
        <v>34.392214930167775</v>
      </c>
      <c r="S215" s="11"/>
    </row>
    <row r="216" spans="1:19">
      <c r="A216" s="1" t="s">
        <v>58</v>
      </c>
      <c r="B216" s="13">
        <v>1976</v>
      </c>
      <c r="C216" s="1" t="s">
        <v>5</v>
      </c>
      <c r="D216" s="2">
        <v>38988</v>
      </c>
      <c r="E216" s="2">
        <v>59704</v>
      </c>
      <c r="F216" s="2">
        <v>195000</v>
      </c>
      <c r="G216" s="2">
        <v>965000</v>
      </c>
      <c r="H216" s="3">
        <f t="shared" si="23"/>
        <v>1258692</v>
      </c>
      <c r="I216" s="6" t="s">
        <v>72</v>
      </c>
      <c r="J216" s="11">
        <v>11166000</v>
      </c>
      <c r="K216" s="11">
        <v>11806000</v>
      </c>
      <c r="L216" s="11">
        <v>6185000</v>
      </c>
      <c r="M216" s="11">
        <v>34499000</v>
      </c>
      <c r="N216" s="3">
        <f t="shared" si="28"/>
        <v>63656000</v>
      </c>
      <c r="O216" s="17">
        <f t="shared" si="24"/>
        <v>286.3958140966451</v>
      </c>
      <c r="P216" s="17">
        <f t="shared" si="25"/>
        <v>197.74219482781723</v>
      </c>
      <c r="Q216" s="17">
        <f t="shared" si="26"/>
        <v>31.717948717948719</v>
      </c>
      <c r="R216" s="17">
        <f t="shared" si="27"/>
        <v>35.750259067357511</v>
      </c>
      <c r="S216" s="11"/>
    </row>
    <row r="217" spans="1:19">
      <c r="A217" s="1" t="s">
        <v>58</v>
      </c>
      <c r="B217" s="13">
        <v>1977</v>
      </c>
      <c r="C217" s="1" t="s">
        <v>5</v>
      </c>
      <c r="D217" s="2">
        <v>20626</v>
      </c>
      <c r="E217" s="2">
        <v>63429</v>
      </c>
      <c r="F217" s="2">
        <v>180000</v>
      </c>
      <c r="G217" s="2">
        <v>1320000</v>
      </c>
      <c r="H217" s="3">
        <f t="shared" si="23"/>
        <v>1584055</v>
      </c>
      <c r="I217" s="6" t="s">
        <v>72</v>
      </c>
      <c r="J217" s="11">
        <v>6129000</v>
      </c>
      <c r="K217" s="11">
        <v>13956000</v>
      </c>
      <c r="L217" s="11">
        <v>6178000</v>
      </c>
      <c r="M217" s="11">
        <v>57842000</v>
      </c>
      <c r="N217" s="3">
        <f t="shared" si="28"/>
        <v>84105000</v>
      </c>
      <c r="O217" s="17">
        <f t="shared" si="24"/>
        <v>297.14922912828467</v>
      </c>
      <c r="P217" s="17">
        <f t="shared" si="25"/>
        <v>220.02554036797048</v>
      </c>
      <c r="Q217" s="17">
        <f t="shared" si="26"/>
        <v>34.322222222222223</v>
      </c>
      <c r="R217" s="17">
        <f t="shared" si="27"/>
        <v>43.81969696969697</v>
      </c>
      <c r="S217" s="11"/>
    </row>
    <row r="218" spans="1:19">
      <c r="A218" s="1" t="s">
        <v>58</v>
      </c>
      <c r="B218" s="13">
        <v>1978</v>
      </c>
      <c r="C218" s="1" t="s">
        <v>5</v>
      </c>
      <c r="D218" s="2">
        <v>28985</v>
      </c>
      <c r="E218" s="2">
        <v>112956</v>
      </c>
      <c r="F218" s="2">
        <v>630000</v>
      </c>
      <c r="G218" s="2">
        <v>2170000</v>
      </c>
      <c r="H218" s="3">
        <f t="shared" si="23"/>
        <v>2941941</v>
      </c>
      <c r="I218" s="6" t="s">
        <v>72</v>
      </c>
      <c r="J218" s="11">
        <v>8829000</v>
      </c>
      <c r="K218" s="11">
        <v>24801000</v>
      </c>
      <c r="L218" s="11">
        <v>24024000</v>
      </c>
      <c r="M218" s="11">
        <v>115499000</v>
      </c>
      <c r="N218" s="3">
        <f t="shared" si="28"/>
        <v>173153000</v>
      </c>
      <c r="O218" s="17">
        <f t="shared" si="24"/>
        <v>304.60583060203555</v>
      </c>
      <c r="P218" s="17">
        <f t="shared" si="25"/>
        <v>219.56336980771275</v>
      </c>
      <c r="Q218" s="17">
        <f t="shared" si="26"/>
        <v>38.133333333333333</v>
      </c>
      <c r="R218" s="17">
        <f t="shared" si="27"/>
        <v>53.225345622119818</v>
      </c>
      <c r="S218" s="11"/>
    </row>
    <row r="219" spans="1:19">
      <c r="A219" s="1" t="s">
        <v>58</v>
      </c>
      <c r="B219" s="13">
        <v>1979</v>
      </c>
      <c r="C219" s="1" t="s">
        <v>5</v>
      </c>
      <c r="D219" s="2">
        <v>15366</v>
      </c>
      <c r="E219" s="2">
        <v>85653</v>
      </c>
      <c r="F219" s="2">
        <v>328408</v>
      </c>
      <c r="G219" s="2">
        <v>3332576</v>
      </c>
      <c r="H219" s="3">
        <f t="shared" si="23"/>
        <v>3762003</v>
      </c>
      <c r="I219" s="6" t="s">
        <v>72</v>
      </c>
      <c r="J219" s="11">
        <v>6193000</v>
      </c>
      <c r="K219" s="11">
        <v>25330000</v>
      </c>
      <c r="L219" s="11">
        <v>13191000</v>
      </c>
      <c r="M219" s="11">
        <v>182104000</v>
      </c>
      <c r="N219" s="3">
        <f t="shared" si="28"/>
        <v>226818000</v>
      </c>
      <c r="O219" s="17">
        <f t="shared" si="24"/>
        <v>403.03266953013144</v>
      </c>
      <c r="P219" s="17">
        <f t="shared" si="25"/>
        <v>295.7281122669375</v>
      </c>
      <c r="Q219" s="17">
        <f t="shared" si="26"/>
        <v>40.166500207059514</v>
      </c>
      <c r="R219" s="17">
        <f t="shared" si="27"/>
        <v>54.643615029334661</v>
      </c>
      <c r="S219" s="11"/>
    </row>
    <row r="220" spans="1:19">
      <c r="A220" s="1" t="s">
        <v>58</v>
      </c>
      <c r="B220" s="9" t="s">
        <v>4</v>
      </c>
      <c r="C220" s="1" t="s">
        <v>5</v>
      </c>
      <c r="D220" s="2">
        <v>17856</v>
      </c>
      <c r="E220" s="2">
        <v>125744</v>
      </c>
      <c r="F220" s="2">
        <v>244597</v>
      </c>
      <c r="G220" s="2">
        <v>4162011</v>
      </c>
      <c r="H220" s="3">
        <f t="shared" si="23"/>
        <v>4550208</v>
      </c>
      <c r="I220" s="6" t="s">
        <v>72</v>
      </c>
      <c r="J220" s="11">
        <v>7839000</v>
      </c>
      <c r="K220" s="11">
        <v>42371000</v>
      </c>
      <c r="L220" s="11">
        <v>13509000</v>
      </c>
      <c r="M220" s="11">
        <v>301067000</v>
      </c>
      <c r="N220" s="3">
        <f t="shared" ref="N220:N261" si="29">SUM(J220:M220)</f>
        <v>364786000</v>
      </c>
      <c r="O220" s="17">
        <f t="shared" si="24"/>
        <v>439.01209677419354</v>
      </c>
      <c r="P220" s="17">
        <f t="shared" si="25"/>
        <v>336.96239979641177</v>
      </c>
      <c r="Q220" s="17">
        <f t="shared" si="26"/>
        <v>55.229622603711412</v>
      </c>
      <c r="R220" s="17">
        <f t="shared" si="27"/>
        <v>72.336906365696777</v>
      </c>
      <c r="S220" s="11"/>
    </row>
    <row r="221" spans="1:19">
      <c r="A221" s="1" t="s">
        <v>58</v>
      </c>
      <c r="B221" s="9" t="s">
        <v>6</v>
      </c>
      <c r="C221" s="1" t="s">
        <v>5</v>
      </c>
      <c r="D221" s="2">
        <v>15313</v>
      </c>
      <c r="E221" s="2">
        <v>134897</v>
      </c>
      <c r="F221" s="2">
        <v>82725</v>
      </c>
      <c r="G221" s="2">
        <v>5946257</v>
      </c>
      <c r="H221" s="3">
        <f t="shared" si="23"/>
        <v>6179192</v>
      </c>
      <c r="I221" s="6" t="s">
        <v>72</v>
      </c>
      <c r="J221" s="11">
        <v>7139000</v>
      </c>
      <c r="K221" s="11">
        <v>51317000</v>
      </c>
      <c r="L221" s="11">
        <v>7482000</v>
      </c>
      <c r="M221" s="11">
        <v>490634000</v>
      </c>
      <c r="N221" s="3">
        <f t="shared" si="29"/>
        <v>556572000</v>
      </c>
      <c r="O221" s="17">
        <f t="shared" si="24"/>
        <v>466.20518513681185</v>
      </c>
      <c r="P221" s="17">
        <f t="shared" si="25"/>
        <v>380.4161693736703</v>
      </c>
      <c r="Q221" s="17">
        <f t="shared" si="26"/>
        <v>90.444242973708072</v>
      </c>
      <c r="R221" s="17">
        <f t="shared" si="27"/>
        <v>82.511401710353255</v>
      </c>
      <c r="S221" s="11"/>
    </row>
    <row r="222" spans="1:19">
      <c r="A222" s="1" t="s">
        <v>58</v>
      </c>
      <c r="B222" s="9" t="s">
        <v>7</v>
      </c>
      <c r="C222" s="1" t="s">
        <v>5</v>
      </c>
      <c r="D222" s="2">
        <v>14272</v>
      </c>
      <c r="E222" s="2">
        <v>151882</v>
      </c>
      <c r="F222" s="2">
        <v>142622</v>
      </c>
      <c r="G222" s="2">
        <v>5970286</v>
      </c>
      <c r="H222" s="3">
        <f t="shared" si="23"/>
        <v>6279062</v>
      </c>
      <c r="I222" s="6" t="s">
        <v>72</v>
      </c>
      <c r="J222" s="11">
        <v>6352000</v>
      </c>
      <c r="K222" s="11">
        <v>49311000</v>
      </c>
      <c r="L222" s="11">
        <v>12112000</v>
      </c>
      <c r="M222" s="11">
        <v>466595000</v>
      </c>
      <c r="N222" s="3">
        <f t="shared" si="29"/>
        <v>534370000</v>
      </c>
      <c r="O222" s="17">
        <f t="shared" si="24"/>
        <v>445.06726457399105</v>
      </c>
      <c r="P222" s="17">
        <f t="shared" si="25"/>
        <v>324.66651742800332</v>
      </c>
      <c r="Q222" s="17">
        <f t="shared" si="26"/>
        <v>84.923784549368264</v>
      </c>
      <c r="R222" s="17">
        <f t="shared" si="27"/>
        <v>78.152872408457483</v>
      </c>
      <c r="S222" s="11"/>
    </row>
    <row r="223" spans="1:19">
      <c r="A223" s="1" t="s">
        <v>58</v>
      </c>
      <c r="B223" s="9" t="s">
        <v>8</v>
      </c>
      <c r="C223" s="1" t="s">
        <v>5</v>
      </c>
      <c r="D223" s="2">
        <v>11775</v>
      </c>
      <c r="E223" s="2">
        <v>89566</v>
      </c>
      <c r="F223" s="2">
        <v>152835</v>
      </c>
      <c r="G223" s="2">
        <v>6065545</v>
      </c>
      <c r="H223" s="3">
        <f t="shared" si="23"/>
        <v>6319721</v>
      </c>
      <c r="I223" s="6" t="s">
        <v>72</v>
      </c>
      <c r="J223" s="11">
        <v>5882000</v>
      </c>
      <c r="K223" s="11">
        <v>44750000</v>
      </c>
      <c r="L223" s="11">
        <v>11754000</v>
      </c>
      <c r="M223" s="11">
        <v>435969000</v>
      </c>
      <c r="N223" s="3">
        <f t="shared" si="29"/>
        <v>498355000</v>
      </c>
      <c r="O223" s="17">
        <f t="shared" si="24"/>
        <v>499.53290870488325</v>
      </c>
      <c r="P223" s="17">
        <f t="shared" si="25"/>
        <v>499.63155661746646</v>
      </c>
      <c r="Q223" s="17">
        <f t="shared" si="26"/>
        <v>76.906467759348317</v>
      </c>
      <c r="R223" s="17">
        <f t="shared" si="27"/>
        <v>71.876311197097706</v>
      </c>
      <c r="S223" s="11"/>
    </row>
    <row r="224" spans="1:19">
      <c r="A224" s="1" t="s">
        <v>58</v>
      </c>
      <c r="B224" s="9" t="s">
        <v>9</v>
      </c>
      <c r="C224" s="1" t="s">
        <v>5</v>
      </c>
      <c r="D224" s="2">
        <v>5255</v>
      </c>
      <c r="E224" s="2">
        <v>62915</v>
      </c>
      <c r="F224" s="2">
        <v>230248</v>
      </c>
      <c r="G224" s="2">
        <v>6260499</v>
      </c>
      <c r="H224" s="3">
        <f t="shared" si="23"/>
        <v>6558917</v>
      </c>
      <c r="I224" s="6" t="s">
        <v>72</v>
      </c>
      <c r="J224" s="11">
        <v>2899000</v>
      </c>
      <c r="K224" s="11">
        <v>45449000</v>
      </c>
      <c r="L224" s="11">
        <v>16908000</v>
      </c>
      <c r="M224" s="11">
        <v>456233000</v>
      </c>
      <c r="N224" s="3">
        <f t="shared" si="29"/>
        <v>521489000</v>
      </c>
      <c r="O224" s="17">
        <f t="shared" si="24"/>
        <v>551.66508087535681</v>
      </c>
      <c r="P224" s="17">
        <f t="shared" si="25"/>
        <v>722.38734800921884</v>
      </c>
      <c r="Q224" s="17">
        <f t="shared" si="26"/>
        <v>73.433862617699177</v>
      </c>
      <c r="R224" s="17">
        <f t="shared" si="27"/>
        <v>72.874861891999345</v>
      </c>
      <c r="S224" s="11"/>
    </row>
    <row r="225" spans="1:19">
      <c r="A225" s="1" t="s">
        <v>58</v>
      </c>
      <c r="B225" s="9" t="s">
        <v>10</v>
      </c>
      <c r="C225" s="1" t="s">
        <v>5</v>
      </c>
      <c r="D225" s="2">
        <v>6457</v>
      </c>
      <c r="E225" s="2">
        <v>56394</v>
      </c>
      <c r="F225" s="2">
        <v>169581</v>
      </c>
      <c r="G225" s="2">
        <v>6238660</v>
      </c>
      <c r="H225" s="3">
        <f t="shared" si="23"/>
        <v>6471092</v>
      </c>
      <c r="I225" s="6" t="s">
        <v>72</v>
      </c>
      <c r="J225" s="11">
        <v>3523000</v>
      </c>
      <c r="K225" s="11">
        <v>35653000</v>
      </c>
      <c r="L225" s="11">
        <v>9724000</v>
      </c>
      <c r="M225" s="11">
        <v>383136000</v>
      </c>
      <c r="N225" s="3">
        <f t="shared" si="29"/>
        <v>432036000</v>
      </c>
      <c r="O225" s="17">
        <f t="shared" si="24"/>
        <v>545.60941613752516</v>
      </c>
      <c r="P225" s="17">
        <f t="shared" si="25"/>
        <v>632.2126467354683</v>
      </c>
      <c r="Q225" s="17">
        <f t="shared" si="26"/>
        <v>57.341329512150537</v>
      </c>
      <c r="R225" s="17">
        <f t="shared" si="27"/>
        <v>61.413188088467713</v>
      </c>
      <c r="S225" s="11"/>
    </row>
    <row r="226" spans="1:19">
      <c r="A226" s="1" t="s">
        <v>58</v>
      </c>
      <c r="B226" s="9" t="s">
        <v>11</v>
      </c>
      <c r="C226" s="1" t="s">
        <v>5</v>
      </c>
      <c r="D226" s="2">
        <v>10298</v>
      </c>
      <c r="E226" s="2">
        <v>45545</v>
      </c>
      <c r="F226" s="2">
        <v>200244</v>
      </c>
      <c r="G226" s="2">
        <v>6290292</v>
      </c>
      <c r="H226" s="3">
        <f t="shared" si="23"/>
        <v>6546379</v>
      </c>
      <c r="I226" s="6" t="s">
        <v>72</v>
      </c>
      <c r="J226" s="11">
        <v>4990000</v>
      </c>
      <c r="K226" s="11">
        <v>37613000</v>
      </c>
      <c r="L226" s="11">
        <v>12573000</v>
      </c>
      <c r="M226" s="11">
        <v>372346000</v>
      </c>
      <c r="N226" s="3">
        <f t="shared" si="29"/>
        <v>427522000</v>
      </c>
      <c r="O226" s="17">
        <f t="shared" si="24"/>
        <v>484.56010875898232</v>
      </c>
      <c r="P226" s="17">
        <f t="shared" si="25"/>
        <v>825.84257327917442</v>
      </c>
      <c r="Q226" s="17">
        <f t="shared" si="26"/>
        <v>62.788398154251816</v>
      </c>
      <c r="R226" s="17">
        <f t="shared" si="27"/>
        <v>59.193754439380555</v>
      </c>
      <c r="S226" s="11"/>
    </row>
    <row r="227" spans="1:19">
      <c r="A227" s="1" t="s">
        <v>58</v>
      </c>
      <c r="B227" s="9" t="s">
        <v>12</v>
      </c>
      <c r="C227" s="1" t="s">
        <v>5</v>
      </c>
      <c r="D227" s="2">
        <v>13612</v>
      </c>
      <c r="E227" s="2">
        <v>87145</v>
      </c>
      <c r="F227" s="2">
        <v>133152</v>
      </c>
      <c r="G227" s="2">
        <v>6749125</v>
      </c>
      <c r="H227" s="3">
        <f t="shared" si="23"/>
        <v>6983034</v>
      </c>
      <c r="I227" s="6" t="s">
        <v>72</v>
      </c>
      <c r="J227" s="11">
        <v>8019000</v>
      </c>
      <c r="K227" s="11">
        <v>38123000</v>
      </c>
      <c r="L227" s="11">
        <v>7957000</v>
      </c>
      <c r="M227" s="11">
        <v>357527000</v>
      </c>
      <c r="N227" s="3">
        <f t="shared" si="29"/>
        <v>411626000</v>
      </c>
      <c r="O227" s="17">
        <f t="shared" si="24"/>
        <v>589.11254775198358</v>
      </c>
      <c r="P227" s="17">
        <f t="shared" si="25"/>
        <v>437.46629181249642</v>
      </c>
      <c r="Q227" s="17">
        <f t="shared" si="26"/>
        <v>59.758771929824562</v>
      </c>
      <c r="R227" s="17">
        <f t="shared" si="27"/>
        <v>52.973829940918264</v>
      </c>
      <c r="S227" s="11"/>
    </row>
    <row r="228" spans="1:19">
      <c r="A228" s="1" t="s">
        <v>58</v>
      </c>
      <c r="B228" s="9" t="s">
        <v>13</v>
      </c>
      <c r="C228" s="1" t="s">
        <v>5</v>
      </c>
      <c r="D228" s="2">
        <v>11188</v>
      </c>
      <c r="E228" s="2">
        <v>37446</v>
      </c>
      <c r="F228" s="2">
        <v>119225</v>
      </c>
      <c r="G228" s="2">
        <v>6042298</v>
      </c>
      <c r="H228" s="3">
        <f t="shared" si="23"/>
        <v>6210157</v>
      </c>
      <c r="I228" s="6" t="s">
        <v>72</v>
      </c>
      <c r="J228" s="11">
        <v>6503000</v>
      </c>
      <c r="K228" s="11">
        <v>34989000</v>
      </c>
      <c r="L228" s="11">
        <v>7528000</v>
      </c>
      <c r="M228" s="11">
        <v>339980000</v>
      </c>
      <c r="N228" s="3">
        <f t="shared" si="29"/>
        <v>389000000</v>
      </c>
      <c r="O228" s="17">
        <f t="shared" si="24"/>
        <v>581.24776546299609</v>
      </c>
      <c r="P228" s="17">
        <f t="shared" si="25"/>
        <v>934.38551514180415</v>
      </c>
      <c r="Q228" s="17">
        <f t="shared" si="26"/>
        <v>63.141119731599915</v>
      </c>
      <c r="R228" s="17">
        <f t="shared" si="27"/>
        <v>56.266672050931618</v>
      </c>
      <c r="S228" s="11"/>
    </row>
    <row r="229" spans="1:19">
      <c r="A229" s="1" t="s">
        <v>58</v>
      </c>
      <c r="B229" s="9" t="s">
        <v>14</v>
      </c>
      <c r="C229" s="1" t="s">
        <v>5</v>
      </c>
      <c r="D229" s="2">
        <v>4781</v>
      </c>
      <c r="E229" s="2">
        <v>35660</v>
      </c>
      <c r="F229" s="2">
        <v>190141</v>
      </c>
      <c r="G229" s="2">
        <v>4930700</v>
      </c>
      <c r="H229" s="3">
        <f t="shared" si="23"/>
        <v>5161282</v>
      </c>
      <c r="I229" s="6" t="s">
        <v>72</v>
      </c>
      <c r="J229" s="11">
        <v>2595000</v>
      </c>
      <c r="K229" s="11">
        <v>26872000</v>
      </c>
      <c r="L229" s="11">
        <v>14252000</v>
      </c>
      <c r="M229" s="11">
        <v>364711000</v>
      </c>
      <c r="N229" s="3">
        <f t="shared" si="29"/>
        <v>408430000</v>
      </c>
      <c r="O229" s="17">
        <f t="shared" si="24"/>
        <v>542.77347835180922</v>
      </c>
      <c r="P229" s="17">
        <f t="shared" si="25"/>
        <v>753.56141334828942</v>
      </c>
      <c r="Q229" s="17">
        <f t="shared" si="26"/>
        <v>74.954901888598457</v>
      </c>
      <c r="R229" s="17">
        <f t="shared" si="27"/>
        <v>73.967387997647393</v>
      </c>
      <c r="S229" s="11"/>
    </row>
    <row r="230" spans="1:19">
      <c r="A230" s="1" t="s">
        <v>58</v>
      </c>
      <c r="B230" s="9" t="s">
        <v>15</v>
      </c>
      <c r="C230" s="1" t="s">
        <v>5</v>
      </c>
      <c r="D230" s="2">
        <v>934</v>
      </c>
      <c r="E230" s="2">
        <v>30257</v>
      </c>
      <c r="F230" s="2">
        <v>230985</v>
      </c>
      <c r="G230" s="2">
        <v>4775442</v>
      </c>
      <c r="H230" s="3">
        <f t="shared" si="23"/>
        <v>5037618</v>
      </c>
      <c r="I230" s="6" t="s">
        <v>72</v>
      </c>
      <c r="J230" s="11">
        <v>427000</v>
      </c>
      <c r="K230" s="11">
        <v>31955000</v>
      </c>
      <c r="L230" s="11">
        <v>18293000</v>
      </c>
      <c r="M230" s="11">
        <v>341447000</v>
      </c>
      <c r="N230" s="3">
        <f t="shared" si="29"/>
        <v>392122000</v>
      </c>
      <c r="O230" s="17">
        <f t="shared" si="24"/>
        <v>457.17344753747324</v>
      </c>
      <c r="P230" s="17">
        <f t="shared" si="25"/>
        <v>1056.1192451333575</v>
      </c>
      <c r="Q230" s="17">
        <f t="shared" si="26"/>
        <v>79.19561876312315</v>
      </c>
      <c r="R230" s="17">
        <f t="shared" si="27"/>
        <v>71.500606645416283</v>
      </c>
      <c r="S230" s="11"/>
    </row>
    <row r="231" spans="1:19">
      <c r="A231" s="1" t="s">
        <v>58</v>
      </c>
      <c r="B231" s="9" t="s">
        <v>16</v>
      </c>
      <c r="C231" s="1" t="s">
        <v>5</v>
      </c>
      <c r="D231" s="2">
        <v>200</v>
      </c>
      <c r="E231" s="2">
        <v>26476</v>
      </c>
      <c r="F231" s="2">
        <v>355810</v>
      </c>
      <c r="G231" s="2">
        <v>4618516</v>
      </c>
      <c r="H231" s="3">
        <f t="shared" si="23"/>
        <v>5001002</v>
      </c>
      <c r="I231" s="6" t="s">
        <v>72</v>
      </c>
      <c r="J231" s="11">
        <v>100000</v>
      </c>
      <c r="K231" s="11">
        <v>30592000</v>
      </c>
      <c r="L231" s="11">
        <v>28707000</v>
      </c>
      <c r="M231" s="11">
        <v>386435000</v>
      </c>
      <c r="N231" s="3">
        <f t="shared" si="29"/>
        <v>445834000</v>
      </c>
      <c r="O231" s="17">
        <f t="shared" si="24"/>
        <v>500</v>
      </c>
      <c r="P231" s="17">
        <f t="shared" si="25"/>
        <v>1155.4615500830942</v>
      </c>
      <c r="Q231" s="17">
        <f t="shared" si="26"/>
        <v>80.680700373795005</v>
      </c>
      <c r="R231" s="17">
        <f t="shared" si="27"/>
        <v>83.670815474061371</v>
      </c>
      <c r="S231" s="11"/>
    </row>
    <row r="232" spans="1:19">
      <c r="A232" s="1" t="s">
        <v>58</v>
      </c>
      <c r="B232" s="9" t="s">
        <v>17</v>
      </c>
      <c r="C232" s="1" t="s">
        <v>5</v>
      </c>
      <c r="D232" s="2">
        <v>1211</v>
      </c>
      <c r="E232" s="2">
        <v>27383</v>
      </c>
      <c r="F232" s="2">
        <v>707115</v>
      </c>
      <c r="G232" s="2">
        <v>4548920</v>
      </c>
      <c r="H232" s="3">
        <f t="shared" si="23"/>
        <v>5284629</v>
      </c>
      <c r="I232" s="6" t="s">
        <v>72</v>
      </c>
      <c r="J232" s="11">
        <v>1040000</v>
      </c>
      <c r="K232" s="11">
        <v>31293000</v>
      </c>
      <c r="L232" s="11">
        <v>33841000</v>
      </c>
      <c r="M232" s="11">
        <v>312990000</v>
      </c>
      <c r="N232" s="3">
        <f t="shared" si="29"/>
        <v>379164000</v>
      </c>
      <c r="O232" s="17">
        <f t="shared" si="24"/>
        <v>858.79438480594547</v>
      </c>
      <c r="P232" s="17">
        <f t="shared" si="25"/>
        <v>1142.7893218420188</v>
      </c>
      <c r="Q232" s="17">
        <f t="shared" si="26"/>
        <v>47.857844905001308</v>
      </c>
      <c r="R232" s="17">
        <f t="shared" si="27"/>
        <v>68.805342806644219</v>
      </c>
      <c r="S232" s="11"/>
    </row>
    <row r="233" spans="1:19">
      <c r="A233" s="1" t="s">
        <v>58</v>
      </c>
      <c r="B233" s="9" t="s">
        <v>18</v>
      </c>
      <c r="C233" s="1" t="s">
        <v>5</v>
      </c>
      <c r="D233" s="2">
        <v>27407</v>
      </c>
      <c r="E233" s="2">
        <v>27187</v>
      </c>
      <c r="F233" s="2">
        <v>1032880</v>
      </c>
      <c r="G233" s="2">
        <v>6579260</v>
      </c>
      <c r="H233" s="3">
        <f t="shared" si="23"/>
        <v>7666734</v>
      </c>
      <c r="I233" s="6" t="s">
        <v>72</v>
      </c>
      <c r="J233" s="11">
        <v>6349000</v>
      </c>
      <c r="K233" s="11">
        <v>27218000</v>
      </c>
      <c r="L233" s="11">
        <v>43487000</v>
      </c>
      <c r="M233" s="11">
        <v>379657000</v>
      </c>
      <c r="N233" s="3">
        <f t="shared" si="29"/>
        <v>456711000</v>
      </c>
      <c r="O233" s="17">
        <f t="shared" si="24"/>
        <v>231.65614624001168</v>
      </c>
      <c r="P233" s="17">
        <f t="shared" si="25"/>
        <v>1001.1402508551881</v>
      </c>
      <c r="Q233" s="17">
        <f t="shared" si="26"/>
        <v>42.102664394702195</v>
      </c>
      <c r="R233" s="17">
        <f t="shared" si="27"/>
        <v>57.705121852609565</v>
      </c>
      <c r="S233" s="11"/>
    </row>
    <row r="234" spans="1:19">
      <c r="A234" s="1" t="s">
        <v>58</v>
      </c>
      <c r="B234" s="9" t="s">
        <v>19</v>
      </c>
      <c r="C234" s="1" t="s">
        <v>5</v>
      </c>
      <c r="D234" s="2">
        <v>55296</v>
      </c>
      <c r="E234" s="2">
        <v>47820</v>
      </c>
      <c r="F234" s="2">
        <v>974664</v>
      </c>
      <c r="G234" s="2">
        <v>4947220</v>
      </c>
      <c r="H234" s="3">
        <f t="shared" si="23"/>
        <v>6025000</v>
      </c>
      <c r="I234" s="6" t="s">
        <v>72</v>
      </c>
      <c r="J234" s="11">
        <v>12224000</v>
      </c>
      <c r="K234" s="11">
        <v>26214000</v>
      </c>
      <c r="L234" s="11">
        <v>32465000</v>
      </c>
      <c r="M234" s="11">
        <v>300014000</v>
      </c>
      <c r="N234" s="3">
        <f t="shared" si="29"/>
        <v>370917000</v>
      </c>
      <c r="O234" s="17">
        <f t="shared" si="24"/>
        <v>221.06481481481481</v>
      </c>
      <c r="P234" s="17">
        <f t="shared" si="25"/>
        <v>548.18067754077788</v>
      </c>
      <c r="Q234" s="17">
        <f t="shared" si="26"/>
        <v>33.308914661873217</v>
      </c>
      <c r="R234" s="17">
        <f t="shared" si="27"/>
        <v>60.642946947982907</v>
      </c>
      <c r="S234" s="11"/>
    </row>
    <row r="235" spans="1:19">
      <c r="A235" s="1" t="s">
        <v>58</v>
      </c>
      <c r="B235" s="9" t="s">
        <v>20</v>
      </c>
      <c r="C235" s="1" t="s">
        <v>5</v>
      </c>
      <c r="D235" s="2">
        <v>41267</v>
      </c>
      <c r="E235" s="2">
        <v>12760</v>
      </c>
      <c r="F235" s="2">
        <v>1477525</v>
      </c>
      <c r="G235" s="2">
        <v>4869213</v>
      </c>
      <c r="H235" s="3">
        <f t="shared" si="23"/>
        <v>6400765</v>
      </c>
      <c r="I235" s="6" t="s">
        <v>72</v>
      </c>
      <c r="J235" s="11">
        <v>10231000</v>
      </c>
      <c r="K235" s="11">
        <v>16380000</v>
      </c>
      <c r="L235" s="11">
        <v>44249000</v>
      </c>
      <c r="M235" s="11">
        <v>266214000</v>
      </c>
      <c r="N235" s="3">
        <f t="shared" si="29"/>
        <v>337074000</v>
      </c>
      <c r="O235" s="17">
        <f t="shared" si="24"/>
        <v>247.92206848086849</v>
      </c>
      <c r="P235" s="17">
        <f t="shared" si="25"/>
        <v>1283.6990595611285</v>
      </c>
      <c r="Q235" s="17">
        <f t="shared" si="26"/>
        <v>29.948055024449673</v>
      </c>
      <c r="R235" s="17">
        <f t="shared" si="27"/>
        <v>54.672900939022384</v>
      </c>
      <c r="S235" s="11"/>
    </row>
    <row r="236" spans="1:19">
      <c r="A236" s="1" t="s">
        <v>58</v>
      </c>
      <c r="B236" s="9" t="s">
        <v>21</v>
      </c>
      <c r="C236" s="1" t="s">
        <v>5</v>
      </c>
      <c r="D236" s="2">
        <v>66472</v>
      </c>
      <c r="E236" s="2">
        <v>7133</v>
      </c>
      <c r="F236" s="2">
        <v>1332875</v>
      </c>
      <c r="G236" s="2">
        <v>5004791</v>
      </c>
      <c r="H236" s="3">
        <f t="shared" si="23"/>
        <v>6411271</v>
      </c>
      <c r="I236" s="6" t="s">
        <v>72</v>
      </c>
      <c r="J236" s="11">
        <v>17156000</v>
      </c>
      <c r="K236" s="11">
        <v>7210000</v>
      </c>
      <c r="L236" s="11">
        <v>39786000</v>
      </c>
      <c r="M236" s="11">
        <v>273428000</v>
      </c>
      <c r="N236" s="3">
        <f t="shared" si="29"/>
        <v>337580000</v>
      </c>
      <c r="O236" s="17">
        <f t="shared" si="24"/>
        <v>258.09363340955588</v>
      </c>
      <c r="P236" s="17">
        <f t="shared" si="25"/>
        <v>1010.7948969578017</v>
      </c>
      <c r="Q236" s="17">
        <f t="shared" si="26"/>
        <v>29.849760855294008</v>
      </c>
      <c r="R236" s="17">
        <f t="shared" si="27"/>
        <v>54.633250419448082</v>
      </c>
      <c r="S236" s="11"/>
    </row>
    <row r="237" spans="1:19">
      <c r="A237" s="1" t="s">
        <v>58</v>
      </c>
      <c r="B237" s="9" t="s">
        <v>22</v>
      </c>
      <c r="C237" s="1" t="s">
        <v>5</v>
      </c>
      <c r="D237" s="2">
        <v>62855</v>
      </c>
      <c r="E237" s="2">
        <v>3787</v>
      </c>
      <c r="F237" s="2">
        <v>1361368</v>
      </c>
      <c r="G237" s="2">
        <v>4117784</v>
      </c>
      <c r="H237" s="3">
        <f t="shared" si="23"/>
        <v>5545794</v>
      </c>
      <c r="I237" s="6" t="s">
        <v>72</v>
      </c>
      <c r="J237" s="11">
        <v>13369000</v>
      </c>
      <c r="K237" s="11">
        <v>6834000</v>
      </c>
      <c r="L237" s="11">
        <v>36965000</v>
      </c>
      <c r="M237" s="11">
        <v>194269000</v>
      </c>
      <c r="N237" s="3">
        <f t="shared" si="29"/>
        <v>251437000</v>
      </c>
      <c r="O237" s="17">
        <f t="shared" si="24"/>
        <v>212.69588735979636</v>
      </c>
      <c r="P237" s="17">
        <f t="shared" si="25"/>
        <v>1804.5946659625033</v>
      </c>
      <c r="Q237" s="17">
        <f t="shared" si="26"/>
        <v>27.15283450176587</v>
      </c>
      <c r="R237" s="17">
        <f t="shared" si="27"/>
        <v>47.178045278722728</v>
      </c>
      <c r="S237" s="11"/>
    </row>
    <row r="238" spans="1:19">
      <c r="A238" s="1" t="s">
        <v>58</v>
      </c>
      <c r="B238" s="9" t="s">
        <v>23</v>
      </c>
      <c r="C238" s="1" t="s">
        <v>5</v>
      </c>
      <c r="D238" s="2">
        <v>22343</v>
      </c>
      <c r="E238" s="2">
        <v>3110</v>
      </c>
      <c r="F238" s="2">
        <v>349793</v>
      </c>
      <c r="G238" s="2">
        <v>3386317</v>
      </c>
      <c r="H238" s="3">
        <f t="shared" si="23"/>
        <v>3761563</v>
      </c>
      <c r="I238" s="6" t="s">
        <v>72</v>
      </c>
      <c r="J238" s="11">
        <v>3372000</v>
      </c>
      <c r="K238" s="11">
        <v>6494000</v>
      </c>
      <c r="L238" s="11">
        <v>9375000</v>
      </c>
      <c r="M238" s="11">
        <v>215853000</v>
      </c>
      <c r="N238" s="3">
        <f t="shared" si="29"/>
        <v>235094000</v>
      </c>
      <c r="O238" s="17">
        <f t="shared" si="24"/>
        <v>150.91975115248624</v>
      </c>
      <c r="P238" s="17">
        <f t="shared" si="25"/>
        <v>2088.1028938906752</v>
      </c>
      <c r="Q238" s="17">
        <f t="shared" si="26"/>
        <v>26.80156549730841</v>
      </c>
      <c r="R238" s="17">
        <f t="shared" si="27"/>
        <v>63.742703355887826</v>
      </c>
      <c r="S238" s="11"/>
    </row>
    <row r="239" spans="1:19">
      <c r="A239" s="1" t="s">
        <v>58</v>
      </c>
      <c r="B239" s="9" t="s">
        <v>24</v>
      </c>
      <c r="C239" s="1" t="s">
        <v>5</v>
      </c>
      <c r="D239" s="2">
        <v>52000</v>
      </c>
      <c r="E239" s="2">
        <v>2500</v>
      </c>
      <c r="F239" s="2">
        <v>527498</v>
      </c>
      <c r="G239" s="2">
        <v>4160310</v>
      </c>
      <c r="H239" s="3">
        <f t="shared" si="23"/>
        <v>4742308</v>
      </c>
      <c r="I239" s="6" t="s">
        <v>72</v>
      </c>
      <c r="J239" s="11">
        <v>14000000</v>
      </c>
      <c r="K239" s="11">
        <v>3500000</v>
      </c>
      <c r="L239" s="11">
        <v>13250000</v>
      </c>
      <c r="M239" s="11">
        <v>240782000</v>
      </c>
      <c r="N239" s="3">
        <f t="shared" si="29"/>
        <v>271532000</v>
      </c>
      <c r="O239" s="17">
        <f t="shared" si="24"/>
        <v>269.23076923076923</v>
      </c>
      <c r="P239" s="17">
        <f t="shared" si="25"/>
        <v>1400</v>
      </c>
      <c r="Q239" s="17">
        <f t="shared" si="26"/>
        <v>25.118578648639428</v>
      </c>
      <c r="R239" s="17">
        <f t="shared" si="27"/>
        <v>57.875975588357598</v>
      </c>
      <c r="S239" s="11"/>
    </row>
    <row r="240" spans="1:19">
      <c r="A240" s="1" t="s">
        <v>58</v>
      </c>
      <c r="B240" s="9" t="s">
        <v>25</v>
      </c>
      <c r="C240" s="1" t="s">
        <v>5</v>
      </c>
      <c r="D240" s="2">
        <v>25160</v>
      </c>
      <c r="E240" s="2">
        <v>336</v>
      </c>
      <c r="F240" s="2">
        <v>1094258</v>
      </c>
      <c r="G240" s="2">
        <v>4170944</v>
      </c>
      <c r="H240" s="3">
        <f t="shared" si="23"/>
        <v>5290698</v>
      </c>
      <c r="I240" s="6" t="s">
        <v>72</v>
      </c>
      <c r="J240" s="11">
        <v>8700000</v>
      </c>
      <c r="K240" s="11">
        <v>328000</v>
      </c>
      <c r="L240" s="11">
        <v>19801000</v>
      </c>
      <c r="M240" s="11">
        <v>214765000</v>
      </c>
      <c r="N240" s="3">
        <f t="shared" si="29"/>
        <v>243594000</v>
      </c>
      <c r="O240" s="17">
        <f t="shared" si="24"/>
        <v>345.78696343402225</v>
      </c>
      <c r="P240" s="17">
        <f t="shared" si="25"/>
        <v>976.19047619047615</v>
      </c>
      <c r="Q240" s="17">
        <f t="shared" si="26"/>
        <v>18.095366906159242</v>
      </c>
      <c r="R240" s="17">
        <f t="shared" si="27"/>
        <v>51.490741664237163</v>
      </c>
      <c r="S240" s="11"/>
    </row>
    <row r="241" spans="1:19">
      <c r="A241" s="1" t="s">
        <v>58</v>
      </c>
      <c r="B241" s="9" t="s">
        <v>26</v>
      </c>
      <c r="C241" s="1" t="s">
        <v>5</v>
      </c>
      <c r="D241" s="2">
        <v>10785</v>
      </c>
      <c r="E241" s="2">
        <v>13608</v>
      </c>
      <c r="F241" s="2">
        <v>28543</v>
      </c>
      <c r="G241" s="2">
        <v>2389253</v>
      </c>
      <c r="H241" s="3">
        <f t="shared" si="23"/>
        <v>2442189</v>
      </c>
      <c r="I241" s="6" t="s">
        <v>72</v>
      </c>
      <c r="J241" s="11">
        <v>3650000</v>
      </c>
      <c r="K241" s="11">
        <v>7736000</v>
      </c>
      <c r="L241" s="11">
        <v>1148000</v>
      </c>
      <c r="M241" s="11">
        <v>143741000</v>
      </c>
      <c r="N241" s="3">
        <f t="shared" si="29"/>
        <v>156275000</v>
      </c>
      <c r="O241" s="17">
        <f t="shared" si="24"/>
        <v>338.43300880853036</v>
      </c>
      <c r="P241" s="17">
        <f t="shared" si="25"/>
        <v>568.48912404467956</v>
      </c>
      <c r="Q241" s="17">
        <f t="shared" si="26"/>
        <v>40.220018918824231</v>
      </c>
      <c r="R241" s="17">
        <f t="shared" si="27"/>
        <v>60.161481433736817</v>
      </c>
      <c r="S241" s="11"/>
    </row>
    <row r="242" spans="1:19">
      <c r="A242" s="1" t="s">
        <v>58</v>
      </c>
      <c r="B242" s="9" t="s">
        <v>27</v>
      </c>
      <c r="C242" s="1" t="s">
        <v>5</v>
      </c>
      <c r="D242" s="2">
        <v>20600</v>
      </c>
      <c r="E242" s="2">
        <v>38869</v>
      </c>
      <c r="F242" s="2">
        <v>245520</v>
      </c>
      <c r="G242" s="2">
        <v>5342806</v>
      </c>
      <c r="H242" s="3">
        <f t="shared" si="23"/>
        <v>5647795</v>
      </c>
      <c r="I242" s="6" t="s">
        <v>72</v>
      </c>
      <c r="J242" s="11">
        <v>8500000</v>
      </c>
      <c r="K242" s="11">
        <v>19477000</v>
      </c>
      <c r="L242" s="11">
        <v>19069000</v>
      </c>
      <c r="M242" s="11">
        <v>458581000</v>
      </c>
      <c r="N242" s="3">
        <f t="shared" si="29"/>
        <v>505627000</v>
      </c>
      <c r="O242" s="17">
        <f t="shared" si="24"/>
        <v>412.621359223301</v>
      </c>
      <c r="P242" s="17">
        <f t="shared" si="25"/>
        <v>501.09341634721756</v>
      </c>
      <c r="Q242" s="17">
        <f t="shared" si="26"/>
        <v>77.667807103290968</v>
      </c>
      <c r="R242" s="17">
        <f t="shared" si="27"/>
        <v>85.831490044744285</v>
      </c>
      <c r="S242" s="11"/>
    </row>
    <row r="243" spans="1:19">
      <c r="A243" s="1" t="s">
        <v>58</v>
      </c>
      <c r="B243" s="9" t="s">
        <v>28</v>
      </c>
      <c r="C243" s="1" t="s">
        <v>5</v>
      </c>
      <c r="D243" s="2">
        <v>20355</v>
      </c>
      <c r="E243" s="2">
        <v>13581</v>
      </c>
      <c r="F243" s="2">
        <v>237749</v>
      </c>
      <c r="G243" s="2">
        <v>4333486</v>
      </c>
      <c r="H243" s="3">
        <f t="shared" si="23"/>
        <v>4605171</v>
      </c>
      <c r="I243" s="6" t="s">
        <v>72</v>
      </c>
      <c r="J243" s="11">
        <v>7050000</v>
      </c>
      <c r="K243" s="11">
        <v>8114000</v>
      </c>
      <c r="L243" s="11">
        <v>19187000</v>
      </c>
      <c r="M243" s="11">
        <v>351162000</v>
      </c>
      <c r="N243" s="3">
        <f t="shared" si="29"/>
        <v>385513000</v>
      </c>
      <c r="O243" s="17">
        <f t="shared" si="24"/>
        <v>346.35224760501103</v>
      </c>
      <c r="P243" s="17">
        <f t="shared" si="25"/>
        <v>597.45232309844641</v>
      </c>
      <c r="Q243" s="17">
        <f t="shared" si="26"/>
        <v>80.702757950611783</v>
      </c>
      <c r="R243" s="17">
        <f t="shared" si="27"/>
        <v>81.034529706568804</v>
      </c>
      <c r="S243" s="11"/>
    </row>
    <row r="244" spans="1:19">
      <c r="A244" s="1" t="s">
        <v>58</v>
      </c>
      <c r="B244" s="9" t="s">
        <v>29</v>
      </c>
      <c r="C244" s="1" t="s">
        <v>5</v>
      </c>
      <c r="D244" s="2">
        <v>36735</v>
      </c>
      <c r="E244" s="2">
        <v>2342</v>
      </c>
      <c r="F244" s="2">
        <v>402778</v>
      </c>
      <c r="G244" s="2">
        <v>4482368</v>
      </c>
      <c r="H244" s="3">
        <f t="shared" si="23"/>
        <v>4924223</v>
      </c>
      <c r="I244" s="6" t="s">
        <v>72</v>
      </c>
      <c r="J244" s="11">
        <v>10620000</v>
      </c>
      <c r="K244" s="11">
        <v>648000</v>
      </c>
      <c r="L244" s="11">
        <v>45780000</v>
      </c>
      <c r="M244" s="11">
        <v>401875000</v>
      </c>
      <c r="N244" s="3">
        <f t="shared" si="29"/>
        <v>458923000</v>
      </c>
      <c r="O244" s="17">
        <f t="shared" si="24"/>
        <v>289.09759085340954</v>
      </c>
      <c r="P244" s="17">
        <f t="shared" si="25"/>
        <v>276.68659265584972</v>
      </c>
      <c r="Q244" s="17">
        <f t="shared" si="26"/>
        <v>113.660626945861</v>
      </c>
      <c r="R244" s="17">
        <f t="shared" si="27"/>
        <v>89.656851021602861</v>
      </c>
      <c r="S244" s="11"/>
    </row>
    <row r="245" spans="1:19">
      <c r="A245" s="1" t="s">
        <v>58</v>
      </c>
      <c r="B245" s="9" t="s">
        <v>30</v>
      </c>
      <c r="C245" s="1" t="s">
        <v>5</v>
      </c>
      <c r="D245" s="2">
        <v>232652</v>
      </c>
      <c r="E245" s="2">
        <v>26998</v>
      </c>
      <c r="F245" s="2">
        <v>502038</v>
      </c>
      <c r="G245" s="2">
        <v>6042607</v>
      </c>
      <c r="H245" s="3">
        <f t="shared" si="23"/>
        <v>6804295</v>
      </c>
      <c r="I245" s="6" t="s">
        <v>72</v>
      </c>
      <c r="J245" s="11">
        <v>27573000</v>
      </c>
      <c r="K245" s="11">
        <v>17424000</v>
      </c>
      <c r="L245" s="11">
        <v>58650000</v>
      </c>
      <c r="M245" s="11">
        <v>588949000</v>
      </c>
      <c r="N245" s="3">
        <f t="shared" si="29"/>
        <v>692596000</v>
      </c>
      <c r="O245" s="17">
        <f t="shared" si="24"/>
        <v>118.51606691539294</v>
      </c>
      <c r="P245" s="17">
        <f t="shared" si="25"/>
        <v>645.38113934365504</v>
      </c>
      <c r="Q245" s="17">
        <f t="shared" si="26"/>
        <v>116.82382608487804</v>
      </c>
      <c r="R245" s="17">
        <f t="shared" si="27"/>
        <v>97.46604404357258</v>
      </c>
      <c r="S245" s="11"/>
    </row>
    <row r="246" spans="1:19">
      <c r="A246" s="1" t="s">
        <v>58</v>
      </c>
      <c r="B246" s="9" t="s">
        <v>31</v>
      </c>
      <c r="C246" s="1" t="s">
        <v>5</v>
      </c>
      <c r="D246" s="2">
        <v>103207</v>
      </c>
      <c r="E246" s="2">
        <v>48165</v>
      </c>
      <c r="F246" s="2">
        <v>428810</v>
      </c>
      <c r="G246" s="2">
        <v>5179286</v>
      </c>
      <c r="H246" s="3">
        <f t="shared" si="23"/>
        <v>5759468</v>
      </c>
      <c r="I246" s="6" t="s">
        <v>72</v>
      </c>
      <c r="J246" s="11">
        <v>22082000</v>
      </c>
      <c r="K246" s="11">
        <v>34623000</v>
      </c>
      <c r="L246" s="11">
        <v>41524000</v>
      </c>
      <c r="M246" s="11">
        <v>493635000</v>
      </c>
      <c r="N246" s="3">
        <f t="shared" si="29"/>
        <v>591864000</v>
      </c>
      <c r="O246" s="17">
        <f t="shared" si="24"/>
        <v>213.95835553789956</v>
      </c>
      <c r="P246" s="17">
        <f t="shared" si="25"/>
        <v>718.84148240423542</v>
      </c>
      <c r="Q246" s="17">
        <f t="shared" si="26"/>
        <v>96.835428278258433</v>
      </c>
      <c r="R246" s="17">
        <f t="shared" si="27"/>
        <v>95.309469297505487</v>
      </c>
      <c r="S246" s="11"/>
    </row>
    <row r="247" spans="1:19">
      <c r="A247" s="1" t="s">
        <v>58</v>
      </c>
      <c r="B247" s="9" t="s">
        <v>32</v>
      </c>
      <c r="C247" s="1" t="s">
        <v>5</v>
      </c>
      <c r="D247" s="2">
        <v>80507</v>
      </c>
      <c r="E247" s="2">
        <v>58361</v>
      </c>
      <c r="F247" s="2">
        <v>1135277</v>
      </c>
      <c r="G247" s="2">
        <v>4910578</v>
      </c>
      <c r="H247" s="3">
        <f t="shared" si="23"/>
        <v>6184723</v>
      </c>
      <c r="I247" s="6" t="s">
        <v>72</v>
      </c>
      <c r="J247" s="11">
        <v>35387000</v>
      </c>
      <c r="K247" s="11">
        <v>60700000</v>
      </c>
      <c r="L247" s="11">
        <v>61158000</v>
      </c>
      <c r="M247" s="11">
        <v>435615000</v>
      </c>
      <c r="N247" s="3">
        <f t="shared" si="29"/>
        <v>592860000</v>
      </c>
      <c r="O247" s="17">
        <f t="shared" si="24"/>
        <v>439.55184021265234</v>
      </c>
      <c r="P247" s="17">
        <f t="shared" si="25"/>
        <v>1040.0781343705557</v>
      </c>
      <c r="Q247" s="17">
        <f t="shared" si="26"/>
        <v>53.870553177770709</v>
      </c>
      <c r="R247" s="17">
        <f t="shared" si="27"/>
        <v>88.709516476471819</v>
      </c>
      <c r="S247" s="11"/>
    </row>
    <row r="248" spans="1:19">
      <c r="A248" s="1" t="s">
        <v>58</v>
      </c>
      <c r="B248" s="9" t="s">
        <v>33</v>
      </c>
      <c r="C248" s="1" t="s">
        <v>5</v>
      </c>
      <c r="D248" s="2">
        <v>76901</v>
      </c>
      <c r="E248" s="2">
        <v>101263</v>
      </c>
      <c r="F248" s="2">
        <v>238398</v>
      </c>
      <c r="G248" s="2">
        <v>3822128</v>
      </c>
      <c r="H248" s="3">
        <f t="shared" si="23"/>
        <v>4238690</v>
      </c>
      <c r="I248" s="6" t="s">
        <v>72</v>
      </c>
      <c r="J248" s="11">
        <v>42974000</v>
      </c>
      <c r="K248" s="11">
        <v>72151000</v>
      </c>
      <c r="L248" s="11">
        <v>11825000</v>
      </c>
      <c r="M248" s="11">
        <v>367191000</v>
      </c>
      <c r="N248" s="3">
        <f t="shared" si="29"/>
        <v>494141000</v>
      </c>
      <c r="O248" s="17">
        <f t="shared" si="24"/>
        <v>558.82238202364078</v>
      </c>
      <c r="P248" s="17">
        <f t="shared" si="25"/>
        <v>712.51098624374151</v>
      </c>
      <c r="Q248" s="17">
        <f t="shared" si="26"/>
        <v>49.601926190655959</v>
      </c>
      <c r="R248" s="17">
        <f t="shared" si="27"/>
        <v>96.06978102250892</v>
      </c>
      <c r="S248" s="11"/>
    </row>
    <row r="249" spans="1:19">
      <c r="A249" s="1" t="s">
        <v>58</v>
      </c>
      <c r="B249" s="9" t="s">
        <v>34</v>
      </c>
      <c r="C249" s="1" t="s">
        <v>5</v>
      </c>
      <c r="D249" s="2">
        <v>92694</v>
      </c>
      <c r="E249" s="2">
        <v>152990</v>
      </c>
      <c r="F249" s="2">
        <v>890125</v>
      </c>
      <c r="G249" s="2">
        <v>3867182</v>
      </c>
      <c r="H249" s="3">
        <f t="shared" si="23"/>
        <v>5002991</v>
      </c>
      <c r="I249" s="6" t="s">
        <v>72</v>
      </c>
      <c r="J249" s="11">
        <v>32110000</v>
      </c>
      <c r="K249" s="11">
        <v>65461000</v>
      </c>
      <c r="L249" s="11">
        <v>49599000</v>
      </c>
      <c r="M249" s="11">
        <v>346205000</v>
      </c>
      <c r="N249" s="3">
        <f t="shared" si="29"/>
        <v>493375000</v>
      </c>
      <c r="O249" s="17">
        <f t="shared" si="24"/>
        <v>346.40861328672838</v>
      </c>
      <c r="P249" s="17">
        <f t="shared" si="25"/>
        <v>427.87763906137656</v>
      </c>
      <c r="Q249" s="17">
        <f t="shared" si="26"/>
        <v>55.721387445583488</v>
      </c>
      <c r="R249" s="17">
        <f t="shared" si="27"/>
        <v>89.523844494518229</v>
      </c>
      <c r="S249" s="11"/>
    </row>
    <row r="250" spans="1:19">
      <c r="A250" s="1" t="s">
        <v>58</v>
      </c>
      <c r="B250" s="9" t="s">
        <v>35</v>
      </c>
      <c r="C250" s="1" t="s">
        <v>5</v>
      </c>
      <c r="D250" s="2">
        <v>108839</v>
      </c>
      <c r="E250" s="2">
        <v>26375</v>
      </c>
      <c r="F250" s="2">
        <v>1375842</v>
      </c>
      <c r="G250" s="2">
        <v>3780576</v>
      </c>
      <c r="H250" s="3">
        <f t="shared" si="23"/>
        <v>5291632</v>
      </c>
      <c r="I250" s="6" t="s">
        <v>72</v>
      </c>
      <c r="J250" s="11">
        <v>34952000</v>
      </c>
      <c r="K250" s="11">
        <v>14070000</v>
      </c>
      <c r="L250" s="11">
        <v>81098000</v>
      </c>
      <c r="M250" s="11">
        <v>441248000</v>
      </c>
      <c r="N250" s="3">
        <f t="shared" si="29"/>
        <v>571368000</v>
      </c>
      <c r="O250" s="17">
        <f t="shared" si="24"/>
        <v>321.13488731061477</v>
      </c>
      <c r="P250" s="17">
        <f t="shared" si="25"/>
        <v>533.45971563981038</v>
      </c>
      <c r="Q250" s="17">
        <f t="shared" si="26"/>
        <v>58.944268309878602</v>
      </c>
      <c r="R250" s="17">
        <f t="shared" si="27"/>
        <v>116.71449006712204</v>
      </c>
      <c r="S250" s="11"/>
    </row>
    <row r="251" spans="1:19">
      <c r="A251" s="1" t="s">
        <v>58</v>
      </c>
      <c r="B251" s="9" t="s">
        <v>36</v>
      </c>
      <c r="C251" s="1" t="s">
        <v>5</v>
      </c>
      <c r="D251" s="2">
        <v>141560</v>
      </c>
      <c r="E251" s="2">
        <v>7582</v>
      </c>
      <c r="F251" s="2">
        <v>1929743</v>
      </c>
      <c r="G251" s="2">
        <v>4714975</v>
      </c>
      <c r="H251" s="3">
        <f t="shared" si="23"/>
        <v>6793860</v>
      </c>
      <c r="I251" s="6" t="s">
        <v>72</v>
      </c>
      <c r="J251" s="11">
        <v>48889000</v>
      </c>
      <c r="K251" s="11">
        <v>5720000</v>
      </c>
      <c r="L251" s="11">
        <v>107996000</v>
      </c>
      <c r="M251" s="11">
        <v>468881000</v>
      </c>
      <c r="N251" s="3">
        <f t="shared" si="29"/>
        <v>631486000</v>
      </c>
      <c r="O251" s="17">
        <f t="shared" si="24"/>
        <v>345.35885843458607</v>
      </c>
      <c r="P251" s="17">
        <f t="shared" si="25"/>
        <v>754.41835927195996</v>
      </c>
      <c r="Q251" s="17">
        <f t="shared" si="26"/>
        <v>55.963928875503115</v>
      </c>
      <c r="R251" s="17">
        <f t="shared" si="27"/>
        <v>99.445065986564089</v>
      </c>
      <c r="S251" s="11"/>
    </row>
    <row r="252" spans="1:19">
      <c r="A252" s="1" t="s">
        <v>58</v>
      </c>
      <c r="B252" s="9" t="s">
        <v>37</v>
      </c>
      <c r="C252" s="1" t="s">
        <v>5</v>
      </c>
      <c r="D252" s="2">
        <v>210726</v>
      </c>
      <c r="E252" s="2">
        <v>12532</v>
      </c>
      <c r="F252" s="2">
        <v>2036522</v>
      </c>
      <c r="G252" s="2">
        <v>5874385</v>
      </c>
      <c r="H252" s="3">
        <f t="shared" si="23"/>
        <v>8134165</v>
      </c>
      <c r="I252" s="6" t="s">
        <v>72</v>
      </c>
      <c r="J252" s="11">
        <v>60177000</v>
      </c>
      <c r="K252" s="11">
        <v>7306000</v>
      </c>
      <c r="L252" s="11">
        <v>116949000</v>
      </c>
      <c r="M252" s="11">
        <v>559856000</v>
      </c>
      <c r="N252" s="3">
        <f t="shared" si="29"/>
        <v>744288000</v>
      </c>
      <c r="O252" s="17">
        <f t="shared" si="24"/>
        <v>285.56988696221634</v>
      </c>
      <c r="P252" s="17">
        <f t="shared" si="25"/>
        <v>582.98755186721996</v>
      </c>
      <c r="Q252" s="17">
        <f t="shared" si="26"/>
        <v>57.425846614964136</v>
      </c>
      <c r="R252" s="17">
        <f t="shared" si="27"/>
        <v>95.304614866066828</v>
      </c>
      <c r="S252" s="11"/>
    </row>
    <row r="253" spans="1:19">
      <c r="A253" s="1" t="s">
        <v>58</v>
      </c>
      <c r="B253" s="9" t="s">
        <v>38</v>
      </c>
      <c r="C253" s="1" t="s">
        <v>5</v>
      </c>
      <c r="D253" s="2">
        <v>157622</v>
      </c>
      <c r="E253" s="2">
        <v>46012</v>
      </c>
      <c r="F253" s="2">
        <v>1670114</v>
      </c>
      <c r="G253" s="2">
        <v>5977202</v>
      </c>
      <c r="H253" s="3">
        <f t="shared" si="23"/>
        <v>7850950</v>
      </c>
      <c r="I253" s="6" t="s">
        <v>72</v>
      </c>
      <c r="J253" s="11">
        <v>80176000</v>
      </c>
      <c r="K253" s="11">
        <v>14521000</v>
      </c>
      <c r="L253" s="11">
        <v>142606000</v>
      </c>
      <c r="M253" s="11">
        <v>682542000</v>
      </c>
      <c r="N253" s="3">
        <f t="shared" si="29"/>
        <v>919845000</v>
      </c>
      <c r="O253" s="17">
        <f t="shared" si="24"/>
        <v>508.6599586352159</v>
      </c>
      <c r="P253" s="17">
        <f t="shared" si="25"/>
        <v>315.59158480396417</v>
      </c>
      <c r="Q253" s="17">
        <f t="shared" si="26"/>
        <v>85.386985559069615</v>
      </c>
      <c r="R253" s="17">
        <f t="shared" si="27"/>
        <v>114.19088730814184</v>
      </c>
      <c r="S253" s="11"/>
    </row>
    <row r="254" spans="1:19">
      <c r="A254" s="1" t="s">
        <v>58</v>
      </c>
      <c r="B254" s="9" t="s">
        <v>39</v>
      </c>
      <c r="C254" s="1" t="s">
        <v>5</v>
      </c>
      <c r="D254" s="2">
        <v>130484</v>
      </c>
      <c r="E254" s="2">
        <v>43305</v>
      </c>
      <c r="F254" s="2">
        <v>1740220</v>
      </c>
      <c r="G254" s="2">
        <v>5601304</v>
      </c>
      <c r="H254" s="3">
        <f t="shared" si="23"/>
        <v>7515313</v>
      </c>
      <c r="I254" s="6" t="s">
        <v>72</v>
      </c>
      <c r="J254" s="11">
        <v>78441000</v>
      </c>
      <c r="K254" s="11">
        <v>18449000</v>
      </c>
      <c r="L254" s="11">
        <v>166869000</v>
      </c>
      <c r="M254" s="11">
        <v>693944000</v>
      </c>
      <c r="N254" s="3">
        <f t="shared" si="29"/>
        <v>957703000</v>
      </c>
      <c r="O254" s="17">
        <f t="shared" si="24"/>
        <v>601.15416449526379</v>
      </c>
      <c r="P254" s="17">
        <f t="shared" si="25"/>
        <v>426.02470846322598</v>
      </c>
      <c r="Q254" s="17">
        <f t="shared" si="26"/>
        <v>95.889600165496319</v>
      </c>
      <c r="R254" s="17">
        <f t="shared" si="27"/>
        <v>123.88972282168581</v>
      </c>
      <c r="S254" s="11"/>
    </row>
    <row r="255" spans="1:19">
      <c r="A255" s="1" t="s">
        <v>58</v>
      </c>
      <c r="B255" s="9" t="s">
        <v>40</v>
      </c>
      <c r="C255" s="1" t="s">
        <v>5</v>
      </c>
      <c r="D255" s="2">
        <v>113990</v>
      </c>
      <c r="E255" s="2">
        <v>56800</v>
      </c>
      <c r="F255" s="2">
        <v>1864521</v>
      </c>
      <c r="G255" s="2">
        <v>6278975</v>
      </c>
      <c r="H255" s="3">
        <f t="shared" si="23"/>
        <v>8314286</v>
      </c>
      <c r="I255" s="6" t="s">
        <v>72</v>
      </c>
      <c r="J255" s="11">
        <v>90700000</v>
      </c>
      <c r="K255" s="11">
        <v>22368000</v>
      </c>
      <c r="L255" s="11">
        <v>183276000</v>
      </c>
      <c r="M255" s="11">
        <v>790916000</v>
      </c>
      <c r="N255" s="3">
        <f t="shared" si="29"/>
        <v>1087260000</v>
      </c>
      <c r="O255" s="17">
        <f t="shared" si="24"/>
        <v>795.6838319150803</v>
      </c>
      <c r="P255" s="17">
        <f t="shared" si="25"/>
        <v>393.80281690140845</v>
      </c>
      <c r="Q255" s="17">
        <f t="shared" si="26"/>
        <v>98.296559813485615</v>
      </c>
      <c r="R255" s="17">
        <f t="shared" si="27"/>
        <v>125.96259739846073</v>
      </c>
      <c r="S255" s="11"/>
    </row>
    <row r="256" spans="1:19">
      <c r="A256" s="1" t="s">
        <v>58</v>
      </c>
      <c r="B256" s="9" t="s">
        <v>41</v>
      </c>
      <c r="C256" s="1" t="s">
        <v>5</v>
      </c>
      <c r="D256" s="2">
        <v>86859</v>
      </c>
      <c r="E256" s="2">
        <v>43165</v>
      </c>
      <c r="F256" s="2">
        <v>1781279</v>
      </c>
      <c r="G256" s="2">
        <v>7171647</v>
      </c>
      <c r="H256" s="3">
        <f t="shared" si="23"/>
        <v>9082950</v>
      </c>
      <c r="I256" s="6" t="s">
        <v>72</v>
      </c>
      <c r="J256" s="11">
        <v>78334000</v>
      </c>
      <c r="K256" s="11">
        <v>2554000</v>
      </c>
      <c r="L256" s="11">
        <v>161830000</v>
      </c>
      <c r="M256" s="11">
        <v>662000000</v>
      </c>
      <c r="N256" s="3">
        <f t="shared" si="29"/>
        <v>904718000</v>
      </c>
      <c r="O256" s="17">
        <f t="shared" si="24"/>
        <v>901.85242749743838</v>
      </c>
      <c r="P256" s="17">
        <f t="shared" si="25"/>
        <v>59.168307656666279</v>
      </c>
      <c r="Q256" s="17">
        <f t="shared" si="26"/>
        <v>90.850450715469051</v>
      </c>
      <c r="R256" s="17">
        <f t="shared" si="27"/>
        <v>92.307945441263357</v>
      </c>
      <c r="S256" s="11"/>
    </row>
    <row r="257" spans="1:19">
      <c r="A257" s="1" t="s">
        <v>58</v>
      </c>
      <c r="B257" s="9" t="s">
        <v>42</v>
      </c>
      <c r="C257" s="1" t="s">
        <v>5</v>
      </c>
      <c r="D257" s="2">
        <v>72420</v>
      </c>
      <c r="E257" s="2">
        <v>42000</v>
      </c>
      <c r="F257" s="2">
        <v>1362223</v>
      </c>
      <c r="G257" s="2">
        <v>5788693</v>
      </c>
      <c r="H257" s="3">
        <f t="shared" si="23"/>
        <v>7265336</v>
      </c>
      <c r="I257" s="6" t="s">
        <v>72</v>
      </c>
      <c r="J257" s="11">
        <v>60857000</v>
      </c>
      <c r="K257" s="11">
        <v>1473000</v>
      </c>
      <c r="L257" s="11">
        <v>76528000</v>
      </c>
      <c r="M257" s="11">
        <v>577619000</v>
      </c>
      <c r="N257" s="3">
        <f t="shared" si="29"/>
        <v>716477000</v>
      </c>
      <c r="O257" s="17">
        <f t="shared" si="24"/>
        <v>840.33416183374754</v>
      </c>
      <c r="P257" s="17">
        <f t="shared" si="25"/>
        <v>35.071428571428569</v>
      </c>
      <c r="Q257" s="17">
        <f t="shared" si="26"/>
        <v>56.178760746221435</v>
      </c>
      <c r="R257" s="17">
        <f t="shared" si="27"/>
        <v>99.784009965634723</v>
      </c>
      <c r="S257" s="11"/>
    </row>
    <row r="258" spans="1:19">
      <c r="A258" s="1" t="s">
        <v>58</v>
      </c>
      <c r="B258" s="9" t="s">
        <v>43</v>
      </c>
      <c r="C258" s="1" t="s">
        <v>5</v>
      </c>
      <c r="D258" s="2">
        <v>70088</v>
      </c>
      <c r="E258" s="2">
        <v>40000</v>
      </c>
      <c r="F258" s="2">
        <v>887590</v>
      </c>
      <c r="G258" s="2">
        <v>4340711</v>
      </c>
      <c r="H258" s="3">
        <f t="shared" ref="H258:H321" si="30">SUM(D258:G258)</f>
        <v>5338389</v>
      </c>
      <c r="I258" s="6" t="s">
        <v>72</v>
      </c>
      <c r="J258" s="11">
        <v>35865000</v>
      </c>
      <c r="K258" s="11">
        <v>4000000</v>
      </c>
      <c r="L258" s="11">
        <v>67357000</v>
      </c>
      <c r="M258" s="11">
        <v>518101000</v>
      </c>
      <c r="N258" s="3">
        <f t="shared" si="29"/>
        <v>625323000</v>
      </c>
      <c r="O258" s="17">
        <f t="shared" ref="O258:O321" si="31">IF(AND(D258&gt;0,J258&gt;0),J258/D258,"")</f>
        <v>511.71384545143246</v>
      </c>
      <c r="P258" s="17">
        <f t="shared" ref="P258:P321" si="32">IF(AND(E258&gt;0,K258&gt;0),K258/E258,"")</f>
        <v>100</v>
      </c>
      <c r="Q258" s="17">
        <f t="shared" ref="Q258:Q321" si="33">IF(AND(F258&gt;0,L258&gt;0),L258/F258,"")</f>
        <v>75.887515632217571</v>
      </c>
      <c r="R258" s="17">
        <f t="shared" ref="R258:R321" si="34">IF(AND(G258&gt;0,M258&gt;0),M258/G258,"")</f>
        <v>119.3585566972784</v>
      </c>
      <c r="S258" s="11"/>
    </row>
    <row r="259" spans="1:19">
      <c r="A259" s="1" t="s">
        <v>58</v>
      </c>
      <c r="B259" s="9" t="s">
        <v>44</v>
      </c>
      <c r="C259" s="1" t="s">
        <v>5</v>
      </c>
      <c r="D259" s="2">
        <v>114495</v>
      </c>
      <c r="E259" s="2">
        <v>40000</v>
      </c>
      <c r="F259" s="2">
        <v>877167</v>
      </c>
      <c r="G259" s="2">
        <v>4734471</v>
      </c>
      <c r="H259" s="3">
        <f t="shared" si="30"/>
        <v>5766133</v>
      </c>
      <c r="I259" s="6" t="s">
        <v>72</v>
      </c>
      <c r="J259" s="11">
        <v>46343000</v>
      </c>
      <c r="K259" s="11">
        <v>4433000</v>
      </c>
      <c r="L259" s="11">
        <v>67879000</v>
      </c>
      <c r="M259" s="11">
        <v>565851000</v>
      </c>
      <c r="N259" s="3">
        <f t="shared" si="29"/>
        <v>684506000</v>
      </c>
      <c r="O259" s="17">
        <f t="shared" si="31"/>
        <v>404.76003318922221</v>
      </c>
      <c r="P259" s="17">
        <f t="shared" si="32"/>
        <v>110.825</v>
      </c>
      <c r="Q259" s="17">
        <f t="shared" si="33"/>
        <v>77.384352124509931</v>
      </c>
      <c r="R259" s="17">
        <f t="shared" si="34"/>
        <v>119.51725968962531</v>
      </c>
      <c r="S259" s="11"/>
    </row>
    <row r="260" spans="1:19">
      <c r="A260" s="1" t="s">
        <v>58</v>
      </c>
      <c r="B260" s="9" t="s">
        <v>45</v>
      </c>
      <c r="C260" s="1" t="s">
        <v>5</v>
      </c>
      <c r="D260" s="2">
        <v>86618</v>
      </c>
      <c r="E260" s="2">
        <v>168859</v>
      </c>
      <c r="F260" s="2">
        <v>271836</v>
      </c>
      <c r="G260" s="2">
        <v>3450098</v>
      </c>
      <c r="H260" s="3">
        <f t="shared" si="30"/>
        <v>3977411</v>
      </c>
      <c r="I260" s="6" t="s">
        <v>72</v>
      </c>
      <c r="J260" s="11">
        <v>36100000</v>
      </c>
      <c r="K260" s="11">
        <v>78253000</v>
      </c>
      <c r="L260" s="11">
        <v>15498000</v>
      </c>
      <c r="M260" s="11">
        <v>420360000</v>
      </c>
      <c r="N260" s="3">
        <f t="shared" si="29"/>
        <v>550211000</v>
      </c>
      <c r="O260" s="17">
        <f t="shared" si="31"/>
        <v>416.77249532429749</v>
      </c>
      <c r="P260" s="17">
        <f t="shared" si="32"/>
        <v>463.42214510331104</v>
      </c>
      <c r="Q260" s="17">
        <f t="shared" si="33"/>
        <v>57.012316249503378</v>
      </c>
      <c r="R260" s="17">
        <f t="shared" si="34"/>
        <v>121.84001729805937</v>
      </c>
      <c r="S260" s="11"/>
    </row>
    <row r="261" spans="1:19">
      <c r="A261" s="1" t="s">
        <v>58</v>
      </c>
      <c r="B261" s="9" t="s">
        <v>46</v>
      </c>
      <c r="C261" s="1" t="s">
        <v>5</v>
      </c>
      <c r="D261" s="2">
        <v>50289</v>
      </c>
      <c r="E261" s="2">
        <v>113762</v>
      </c>
      <c r="F261" s="2">
        <v>356713</v>
      </c>
      <c r="G261" s="2">
        <v>4043834</v>
      </c>
      <c r="H261" s="3">
        <f t="shared" si="30"/>
        <v>4564598</v>
      </c>
      <c r="I261" s="6" t="s">
        <v>72</v>
      </c>
      <c r="J261" s="11">
        <v>28345000</v>
      </c>
      <c r="K261" s="11">
        <v>65347000</v>
      </c>
      <c r="L261" s="11">
        <v>27990000</v>
      </c>
      <c r="M261" s="11">
        <v>466010000</v>
      </c>
      <c r="N261" s="3">
        <f t="shared" si="29"/>
        <v>587692000</v>
      </c>
      <c r="O261" s="17">
        <f t="shared" si="31"/>
        <v>563.64214838235</v>
      </c>
      <c r="P261" s="17">
        <f t="shared" si="32"/>
        <v>574.4185228811026</v>
      </c>
      <c r="Q261" s="17">
        <f t="shared" si="33"/>
        <v>78.466442209843763</v>
      </c>
      <c r="R261" s="17">
        <f t="shared" si="34"/>
        <v>115.23964633563099</v>
      </c>
      <c r="S261" s="11"/>
    </row>
    <row r="262" spans="1:19">
      <c r="A262" s="1" t="s">
        <v>53</v>
      </c>
      <c r="B262" s="13">
        <v>1970</v>
      </c>
      <c r="C262" s="1" t="s">
        <v>5</v>
      </c>
      <c r="E262" s="2">
        <v>0</v>
      </c>
      <c r="F262" s="3"/>
      <c r="G262" s="2">
        <v>40000</v>
      </c>
      <c r="H262" s="3">
        <f t="shared" si="30"/>
        <v>40000</v>
      </c>
      <c r="I262" s="6" t="s">
        <v>72</v>
      </c>
      <c r="J262" s="11"/>
      <c r="K262" s="11">
        <v>0</v>
      </c>
      <c r="L262" s="11"/>
      <c r="M262" s="11">
        <v>626000</v>
      </c>
      <c r="N262" s="3">
        <f t="shared" ref="N262:N271" si="35">SUM(J262:M262)</f>
        <v>626000</v>
      </c>
      <c r="O262" s="17" t="str">
        <f t="shared" si="31"/>
        <v/>
      </c>
      <c r="P262" s="17" t="str">
        <f t="shared" si="32"/>
        <v/>
      </c>
      <c r="Q262" s="17" t="str">
        <f t="shared" si="33"/>
        <v/>
      </c>
      <c r="R262" s="17">
        <f t="shared" si="34"/>
        <v>15.65</v>
      </c>
      <c r="S262" s="11"/>
    </row>
    <row r="263" spans="1:19">
      <c r="A263" s="1" t="s">
        <v>53</v>
      </c>
      <c r="B263" s="13">
        <v>1971</v>
      </c>
      <c r="C263" s="1" t="s">
        <v>5</v>
      </c>
      <c r="E263" s="2">
        <v>0</v>
      </c>
      <c r="F263" s="3"/>
      <c r="G263" s="2">
        <v>45000</v>
      </c>
      <c r="H263" s="3">
        <f t="shared" si="30"/>
        <v>45000</v>
      </c>
      <c r="I263" s="6" t="s">
        <v>72</v>
      </c>
      <c r="J263" s="11"/>
      <c r="K263" s="11">
        <v>0</v>
      </c>
      <c r="L263" s="11"/>
      <c r="M263" s="11">
        <v>1454000</v>
      </c>
      <c r="N263" s="3">
        <f t="shared" si="35"/>
        <v>1454000</v>
      </c>
      <c r="O263" s="17" t="str">
        <f t="shared" si="31"/>
        <v/>
      </c>
      <c r="P263" s="17" t="str">
        <f t="shared" si="32"/>
        <v/>
      </c>
      <c r="Q263" s="17" t="str">
        <f t="shared" si="33"/>
        <v/>
      </c>
      <c r="R263" s="17">
        <f t="shared" si="34"/>
        <v>32.31111111111111</v>
      </c>
      <c r="S263" s="11"/>
    </row>
    <row r="264" spans="1:19">
      <c r="A264" s="1" t="s">
        <v>53</v>
      </c>
      <c r="B264" s="13">
        <v>1972</v>
      </c>
      <c r="C264" s="1" t="s">
        <v>5</v>
      </c>
      <c r="E264" s="2">
        <v>9000</v>
      </c>
      <c r="F264" s="3"/>
      <c r="G264" s="2">
        <v>45000</v>
      </c>
      <c r="H264" s="3">
        <f t="shared" si="30"/>
        <v>54000</v>
      </c>
      <c r="I264" s="6" t="s">
        <v>72</v>
      </c>
      <c r="J264" s="11"/>
      <c r="K264" s="11">
        <v>843000</v>
      </c>
      <c r="L264" s="11"/>
      <c r="M264" s="11">
        <v>1500000</v>
      </c>
      <c r="N264" s="3">
        <f t="shared" si="35"/>
        <v>2343000</v>
      </c>
      <c r="O264" s="17" t="str">
        <f t="shared" si="31"/>
        <v/>
      </c>
      <c r="P264" s="17">
        <f t="shared" si="32"/>
        <v>93.666666666666671</v>
      </c>
      <c r="Q264" s="17" t="str">
        <f t="shared" si="33"/>
        <v/>
      </c>
      <c r="R264" s="17">
        <f t="shared" si="34"/>
        <v>33.333333333333336</v>
      </c>
      <c r="S264" s="11"/>
    </row>
    <row r="265" spans="1:19">
      <c r="A265" s="1" t="s">
        <v>53</v>
      </c>
      <c r="B265" s="13">
        <v>1973</v>
      </c>
      <c r="C265" s="1" t="s">
        <v>5</v>
      </c>
      <c r="E265" s="2">
        <v>4000</v>
      </c>
      <c r="F265" s="3"/>
      <c r="G265" s="2">
        <v>53300</v>
      </c>
      <c r="H265" s="3">
        <f t="shared" si="30"/>
        <v>57300</v>
      </c>
      <c r="I265" s="6" t="s">
        <v>72</v>
      </c>
      <c r="J265" s="11"/>
      <c r="K265" s="11">
        <v>368000</v>
      </c>
      <c r="L265" s="11"/>
      <c r="M265" s="11">
        <v>2137000</v>
      </c>
      <c r="N265" s="3">
        <f t="shared" si="35"/>
        <v>2505000</v>
      </c>
      <c r="O265" s="17" t="str">
        <f t="shared" si="31"/>
        <v/>
      </c>
      <c r="P265" s="17">
        <f t="shared" si="32"/>
        <v>92</v>
      </c>
      <c r="Q265" s="17" t="str">
        <f t="shared" si="33"/>
        <v/>
      </c>
      <c r="R265" s="17">
        <f t="shared" si="34"/>
        <v>40.093808630393994</v>
      </c>
      <c r="S265" s="11"/>
    </row>
    <row r="266" spans="1:19">
      <c r="A266" s="1" t="s">
        <v>53</v>
      </c>
      <c r="B266" s="13">
        <v>1974</v>
      </c>
      <c r="C266" s="1" t="s">
        <v>5</v>
      </c>
      <c r="E266" s="2">
        <v>10680</v>
      </c>
      <c r="F266" s="3"/>
      <c r="G266" s="2">
        <v>61780</v>
      </c>
      <c r="H266" s="3">
        <f t="shared" si="30"/>
        <v>72460</v>
      </c>
      <c r="I266" s="6" t="s">
        <v>72</v>
      </c>
      <c r="J266" s="11"/>
      <c r="K266" s="11">
        <v>871000</v>
      </c>
      <c r="L266" s="11"/>
      <c r="M266" s="11">
        <v>2808000</v>
      </c>
      <c r="N266" s="3">
        <f t="shared" si="35"/>
        <v>3679000</v>
      </c>
      <c r="O266" s="17" t="str">
        <f t="shared" si="31"/>
        <v/>
      </c>
      <c r="P266" s="17">
        <f t="shared" si="32"/>
        <v>81.554307116104866</v>
      </c>
      <c r="Q266" s="17" t="str">
        <f t="shared" si="33"/>
        <v/>
      </c>
      <c r="R266" s="17">
        <f t="shared" si="34"/>
        <v>45.451602460343153</v>
      </c>
      <c r="S266" s="11"/>
    </row>
    <row r="267" spans="1:19">
      <c r="A267" s="1" t="s">
        <v>53</v>
      </c>
      <c r="B267" s="13">
        <v>1975</v>
      </c>
      <c r="C267" s="1" t="s">
        <v>5</v>
      </c>
      <c r="E267" s="2">
        <v>150</v>
      </c>
      <c r="F267" s="3"/>
      <c r="G267" s="2">
        <v>60000</v>
      </c>
      <c r="H267" s="3">
        <f t="shared" si="30"/>
        <v>60150</v>
      </c>
      <c r="I267" s="6" t="s">
        <v>72</v>
      </c>
      <c r="J267" s="11"/>
      <c r="K267" s="11">
        <v>83000</v>
      </c>
      <c r="L267" s="11"/>
      <c r="M267" s="11">
        <v>3346000</v>
      </c>
      <c r="N267" s="3">
        <f t="shared" si="35"/>
        <v>3429000</v>
      </c>
      <c r="O267" s="17" t="str">
        <f t="shared" si="31"/>
        <v/>
      </c>
      <c r="P267" s="17">
        <f t="shared" si="32"/>
        <v>553.33333333333337</v>
      </c>
      <c r="Q267" s="17" t="str">
        <f t="shared" si="33"/>
        <v/>
      </c>
      <c r="R267" s="17">
        <f t="shared" si="34"/>
        <v>55.766666666666666</v>
      </c>
      <c r="S267" s="11"/>
    </row>
    <row r="268" spans="1:19">
      <c r="A268" s="1" t="s">
        <v>53</v>
      </c>
      <c r="B268" s="13">
        <v>1976</v>
      </c>
      <c r="C268" s="1" t="s">
        <v>5</v>
      </c>
      <c r="E268" s="2">
        <v>168</v>
      </c>
      <c r="F268" s="3"/>
      <c r="G268" s="2">
        <v>103500</v>
      </c>
      <c r="H268" s="3">
        <f t="shared" si="30"/>
        <v>103668</v>
      </c>
      <c r="I268" s="6" t="s">
        <v>72</v>
      </c>
      <c r="J268" s="11"/>
      <c r="K268" s="11">
        <v>103000</v>
      </c>
      <c r="L268" s="11"/>
      <c r="M268" s="11">
        <v>7668000</v>
      </c>
      <c r="N268" s="3">
        <f t="shared" si="35"/>
        <v>7771000</v>
      </c>
      <c r="O268" s="17" t="str">
        <f t="shared" si="31"/>
        <v/>
      </c>
      <c r="P268" s="17">
        <f t="shared" si="32"/>
        <v>613.09523809523807</v>
      </c>
      <c r="Q268" s="17" t="str">
        <f t="shared" si="33"/>
        <v/>
      </c>
      <c r="R268" s="17">
        <f t="shared" si="34"/>
        <v>74.086956521739125</v>
      </c>
      <c r="S268" s="11"/>
    </row>
    <row r="269" spans="1:19">
      <c r="A269" s="1" t="s">
        <v>53</v>
      </c>
      <c r="B269" s="13">
        <v>1977</v>
      </c>
      <c r="C269" s="1" t="s">
        <v>5</v>
      </c>
      <c r="E269" s="2">
        <v>287</v>
      </c>
      <c r="F269" s="3"/>
      <c r="G269" s="2">
        <v>138300</v>
      </c>
      <c r="H269" s="3">
        <f t="shared" si="30"/>
        <v>138587</v>
      </c>
      <c r="I269" s="6" t="s">
        <v>72</v>
      </c>
      <c r="J269" s="11"/>
      <c r="K269" s="11">
        <v>95000</v>
      </c>
      <c r="L269" s="11"/>
      <c r="M269" s="11">
        <v>8685000</v>
      </c>
      <c r="N269" s="3">
        <f t="shared" si="35"/>
        <v>8780000</v>
      </c>
      <c r="O269" s="17" t="str">
        <f t="shared" si="31"/>
        <v/>
      </c>
      <c r="P269" s="17">
        <f t="shared" si="32"/>
        <v>331.01045296167246</v>
      </c>
      <c r="Q269" s="17" t="str">
        <f t="shared" si="33"/>
        <v/>
      </c>
      <c r="R269" s="17">
        <f t="shared" si="34"/>
        <v>62.79826464208243</v>
      </c>
      <c r="S269" s="11"/>
    </row>
    <row r="270" spans="1:19">
      <c r="A270" s="1" t="s">
        <v>53</v>
      </c>
      <c r="B270" s="13">
        <v>1978</v>
      </c>
      <c r="C270" s="1" t="s">
        <v>5</v>
      </c>
      <c r="E270" s="2">
        <v>3980</v>
      </c>
      <c r="F270" s="3"/>
      <c r="G270" s="2">
        <v>200000</v>
      </c>
      <c r="H270" s="3">
        <f t="shared" si="30"/>
        <v>203980</v>
      </c>
      <c r="I270" s="6" t="s">
        <v>72</v>
      </c>
      <c r="J270" s="11"/>
      <c r="K270" s="11">
        <v>644000</v>
      </c>
      <c r="L270" s="11"/>
      <c r="M270" s="11">
        <v>10913000</v>
      </c>
      <c r="N270" s="3">
        <f t="shared" si="35"/>
        <v>11557000</v>
      </c>
      <c r="O270" s="17" t="str">
        <f t="shared" si="31"/>
        <v/>
      </c>
      <c r="P270" s="17">
        <f t="shared" si="32"/>
        <v>161.80904522613065</v>
      </c>
      <c r="Q270" s="17" t="str">
        <f t="shared" si="33"/>
        <v/>
      </c>
      <c r="R270" s="17">
        <f t="shared" si="34"/>
        <v>54.564999999999998</v>
      </c>
      <c r="S270" s="11"/>
    </row>
    <row r="271" spans="1:19">
      <c r="A271" s="1" t="s">
        <v>53</v>
      </c>
      <c r="B271" s="13">
        <v>1979</v>
      </c>
      <c r="C271" s="1" t="s">
        <v>5</v>
      </c>
      <c r="E271" s="2">
        <v>300</v>
      </c>
      <c r="F271" s="3"/>
      <c r="G271" s="2">
        <v>329000</v>
      </c>
      <c r="H271" s="3">
        <f t="shared" si="30"/>
        <v>329300</v>
      </c>
      <c r="I271" s="6" t="s">
        <v>72</v>
      </c>
      <c r="J271" s="11"/>
      <c r="K271" s="11">
        <v>115000</v>
      </c>
      <c r="L271" s="11"/>
      <c r="M271" s="11">
        <v>15730000</v>
      </c>
      <c r="N271" s="3">
        <f t="shared" si="35"/>
        <v>15845000</v>
      </c>
      <c r="O271" s="17" t="str">
        <f t="shared" si="31"/>
        <v/>
      </c>
      <c r="P271" s="17">
        <f t="shared" si="32"/>
        <v>383.33333333333331</v>
      </c>
      <c r="Q271" s="17" t="str">
        <f t="shared" si="33"/>
        <v/>
      </c>
      <c r="R271" s="17">
        <f t="shared" si="34"/>
        <v>47.81155015197568</v>
      </c>
      <c r="S271" s="11"/>
    </row>
    <row r="272" spans="1:19">
      <c r="A272" s="1" t="s">
        <v>53</v>
      </c>
      <c r="B272" s="9" t="s">
        <v>4</v>
      </c>
      <c r="C272" s="1" t="s">
        <v>5</v>
      </c>
      <c r="D272" s="2">
        <v>0</v>
      </c>
      <c r="E272" s="2">
        <v>5240</v>
      </c>
      <c r="F272" s="3"/>
      <c r="G272" s="2">
        <v>453000</v>
      </c>
      <c r="H272" s="3">
        <f t="shared" si="30"/>
        <v>458240</v>
      </c>
      <c r="I272" s="6" t="s">
        <v>72</v>
      </c>
      <c r="J272" s="11"/>
      <c r="K272" s="11">
        <v>674000</v>
      </c>
      <c r="L272" s="11"/>
      <c r="M272" s="11">
        <v>27229000</v>
      </c>
      <c r="N272" s="3">
        <f t="shared" ref="N272:N313" si="36">SUM(J272:M272)</f>
        <v>27903000</v>
      </c>
      <c r="O272" s="17" t="str">
        <f t="shared" si="31"/>
        <v/>
      </c>
      <c r="P272" s="17">
        <f t="shared" si="32"/>
        <v>128.62595419847329</v>
      </c>
      <c r="Q272" s="17" t="str">
        <f t="shared" si="33"/>
        <v/>
      </c>
      <c r="R272" s="17">
        <f t="shared" si="34"/>
        <v>60.108167770419428</v>
      </c>
      <c r="S272" s="11"/>
    </row>
    <row r="273" spans="1:19">
      <c r="A273" s="1" t="s">
        <v>53</v>
      </c>
      <c r="B273" s="9" t="s">
        <v>6</v>
      </c>
      <c r="C273" s="1" t="s">
        <v>5</v>
      </c>
      <c r="D273" s="2">
        <v>0</v>
      </c>
      <c r="E273" s="2">
        <v>3785</v>
      </c>
      <c r="F273" s="3"/>
      <c r="G273" s="2">
        <v>450300</v>
      </c>
      <c r="H273" s="3">
        <f t="shared" si="30"/>
        <v>454085</v>
      </c>
      <c r="I273" s="6" t="s">
        <v>72</v>
      </c>
      <c r="J273" s="11"/>
      <c r="K273" s="11">
        <v>651000</v>
      </c>
      <c r="L273" s="11"/>
      <c r="M273" s="11">
        <v>25314000</v>
      </c>
      <c r="N273" s="3">
        <f t="shared" si="36"/>
        <v>25965000</v>
      </c>
      <c r="O273" s="17" t="str">
        <f t="shared" si="31"/>
        <v/>
      </c>
      <c r="P273" s="17">
        <f t="shared" si="32"/>
        <v>171.99471598414794</v>
      </c>
      <c r="Q273" s="17" t="str">
        <f t="shared" si="33"/>
        <v/>
      </c>
      <c r="R273" s="17">
        <f t="shared" si="34"/>
        <v>56.21585609593604</v>
      </c>
      <c r="S273" s="11"/>
    </row>
    <row r="274" spans="1:19">
      <c r="A274" s="1" t="s">
        <v>53</v>
      </c>
      <c r="B274" s="9" t="s">
        <v>7</v>
      </c>
      <c r="C274" s="1" t="s">
        <v>5</v>
      </c>
      <c r="D274" s="2">
        <v>0</v>
      </c>
      <c r="E274" s="2">
        <v>6700</v>
      </c>
      <c r="F274" s="3"/>
      <c r="G274" s="2">
        <v>660000</v>
      </c>
      <c r="H274" s="3">
        <f t="shared" si="30"/>
        <v>666700</v>
      </c>
      <c r="I274" s="6" t="s">
        <v>72</v>
      </c>
      <c r="J274" s="11"/>
      <c r="K274" s="11">
        <v>1680000</v>
      </c>
      <c r="L274" s="11"/>
      <c r="M274" s="11">
        <v>32977000</v>
      </c>
      <c r="N274" s="3">
        <f t="shared" si="36"/>
        <v>34657000</v>
      </c>
      <c r="O274" s="17" t="str">
        <f t="shared" si="31"/>
        <v/>
      </c>
      <c r="P274" s="17">
        <f t="shared" si="32"/>
        <v>250.74626865671641</v>
      </c>
      <c r="Q274" s="17" t="str">
        <f t="shared" si="33"/>
        <v/>
      </c>
      <c r="R274" s="17">
        <f t="shared" si="34"/>
        <v>49.965151515151518</v>
      </c>
      <c r="S274" s="11"/>
    </row>
    <row r="275" spans="1:19">
      <c r="A275" s="1" t="s">
        <v>53</v>
      </c>
      <c r="B275" s="9" t="s">
        <v>8</v>
      </c>
      <c r="C275" s="1" t="s">
        <v>5</v>
      </c>
      <c r="D275" s="2">
        <v>0</v>
      </c>
      <c r="E275" s="2">
        <v>12700</v>
      </c>
      <c r="F275" s="3"/>
      <c r="G275" s="2">
        <v>622000</v>
      </c>
      <c r="H275" s="3">
        <f t="shared" si="30"/>
        <v>634700</v>
      </c>
      <c r="I275" s="6" t="s">
        <v>72</v>
      </c>
      <c r="J275" s="11"/>
      <c r="K275" s="11">
        <v>6295000</v>
      </c>
      <c r="L275" s="11"/>
      <c r="M275" s="11">
        <v>28000000</v>
      </c>
      <c r="N275" s="3">
        <f t="shared" si="36"/>
        <v>34295000</v>
      </c>
      <c r="O275" s="17" t="str">
        <f t="shared" si="31"/>
        <v/>
      </c>
      <c r="P275" s="17">
        <f t="shared" si="32"/>
        <v>495.6692913385827</v>
      </c>
      <c r="Q275" s="17" t="str">
        <f t="shared" si="33"/>
        <v/>
      </c>
      <c r="R275" s="17">
        <f t="shared" si="34"/>
        <v>45.016077170418008</v>
      </c>
      <c r="S275" s="11"/>
    </row>
    <row r="276" spans="1:19">
      <c r="A276" s="1" t="s">
        <v>53</v>
      </c>
      <c r="B276" s="9" t="s">
        <v>9</v>
      </c>
      <c r="C276" s="1" t="s">
        <v>5</v>
      </c>
      <c r="D276" s="2">
        <v>0</v>
      </c>
      <c r="E276" s="2">
        <v>14920</v>
      </c>
      <c r="F276" s="3"/>
      <c r="G276" s="2">
        <v>950000</v>
      </c>
      <c r="H276" s="3">
        <f t="shared" si="30"/>
        <v>964920</v>
      </c>
      <c r="I276" s="6" t="s">
        <v>72</v>
      </c>
      <c r="J276" s="11"/>
      <c r="K276" s="11">
        <v>7098000</v>
      </c>
      <c r="L276" s="11"/>
      <c r="M276" s="11">
        <v>43780000</v>
      </c>
      <c r="N276" s="3">
        <f t="shared" si="36"/>
        <v>50878000</v>
      </c>
      <c r="O276" s="17" t="str">
        <f t="shared" si="31"/>
        <v/>
      </c>
      <c r="P276" s="17">
        <f t="shared" si="32"/>
        <v>475.73726541554959</v>
      </c>
      <c r="Q276" s="17" t="str">
        <f t="shared" si="33"/>
        <v/>
      </c>
      <c r="R276" s="17">
        <f t="shared" si="34"/>
        <v>46.084210526315786</v>
      </c>
      <c r="S276" s="11"/>
    </row>
    <row r="277" spans="1:19">
      <c r="A277" s="1" t="s">
        <v>53</v>
      </c>
      <c r="B277" s="9" t="s">
        <v>10</v>
      </c>
      <c r="C277" s="1" t="s">
        <v>5</v>
      </c>
      <c r="D277" s="2">
        <v>2441</v>
      </c>
      <c r="E277" s="2">
        <v>10620</v>
      </c>
      <c r="F277" s="3"/>
      <c r="G277" s="2">
        <v>909000</v>
      </c>
      <c r="H277" s="3">
        <f t="shared" si="30"/>
        <v>922061</v>
      </c>
      <c r="I277" s="6" t="s">
        <v>72</v>
      </c>
      <c r="J277" s="11">
        <v>4497000</v>
      </c>
      <c r="K277" s="11">
        <v>4793000</v>
      </c>
      <c r="L277" s="11"/>
      <c r="M277" s="11">
        <v>45140000</v>
      </c>
      <c r="N277" s="3">
        <f t="shared" si="36"/>
        <v>54430000</v>
      </c>
      <c r="O277" s="17">
        <f t="shared" si="31"/>
        <v>1842.2777550184351</v>
      </c>
      <c r="P277" s="17">
        <f t="shared" si="32"/>
        <v>451.31826741996235</v>
      </c>
      <c r="Q277" s="17" t="str">
        <f t="shared" si="33"/>
        <v/>
      </c>
      <c r="R277" s="17">
        <f t="shared" si="34"/>
        <v>49.658965896589656</v>
      </c>
      <c r="S277" s="11"/>
    </row>
    <row r="278" spans="1:19">
      <c r="A278" s="1" t="s">
        <v>53</v>
      </c>
      <c r="B278" s="9" t="s">
        <v>11</v>
      </c>
      <c r="C278" s="1" t="s">
        <v>5</v>
      </c>
      <c r="D278" s="2">
        <v>0</v>
      </c>
      <c r="E278" s="2">
        <v>9500</v>
      </c>
      <c r="F278" s="3"/>
      <c r="G278" s="2">
        <v>928750</v>
      </c>
      <c r="H278" s="3">
        <f t="shared" si="30"/>
        <v>938250</v>
      </c>
      <c r="I278" s="6" t="s">
        <v>72</v>
      </c>
      <c r="J278" s="11">
        <v>2405000</v>
      </c>
      <c r="K278" s="11">
        <v>5860000</v>
      </c>
      <c r="L278" s="11"/>
      <c r="M278" s="11">
        <v>36561000</v>
      </c>
      <c r="N278" s="3">
        <f t="shared" si="36"/>
        <v>44826000</v>
      </c>
      <c r="O278" s="17" t="str">
        <f t="shared" si="31"/>
        <v/>
      </c>
      <c r="P278" s="17">
        <f t="shared" si="32"/>
        <v>616.84210526315792</v>
      </c>
      <c r="Q278" s="17" t="str">
        <f t="shared" si="33"/>
        <v/>
      </c>
      <c r="R278" s="17">
        <f t="shared" si="34"/>
        <v>39.365814266487213</v>
      </c>
      <c r="S278" s="11"/>
    </row>
    <row r="279" spans="1:19">
      <c r="A279" s="1" t="s">
        <v>53</v>
      </c>
      <c r="B279" s="9" t="s">
        <v>12</v>
      </c>
      <c r="C279" s="1" t="s">
        <v>5</v>
      </c>
      <c r="D279" s="2">
        <v>0</v>
      </c>
      <c r="E279" s="2">
        <v>8882</v>
      </c>
      <c r="F279" s="3"/>
      <c r="G279" s="2">
        <v>1150000</v>
      </c>
      <c r="H279" s="3">
        <f t="shared" si="30"/>
        <v>1158882</v>
      </c>
      <c r="I279" s="6" t="s">
        <v>72</v>
      </c>
      <c r="J279" s="11">
        <v>288000</v>
      </c>
      <c r="K279" s="11">
        <v>6574000</v>
      </c>
      <c r="L279" s="11"/>
      <c r="M279" s="11">
        <v>40721000</v>
      </c>
      <c r="N279" s="3">
        <f t="shared" si="36"/>
        <v>47583000</v>
      </c>
      <c r="O279" s="17" t="str">
        <f t="shared" si="31"/>
        <v/>
      </c>
      <c r="P279" s="17">
        <f t="shared" si="32"/>
        <v>740.14861517676195</v>
      </c>
      <c r="Q279" s="17" t="str">
        <f t="shared" si="33"/>
        <v/>
      </c>
      <c r="R279" s="17">
        <f t="shared" si="34"/>
        <v>35.409565217391304</v>
      </c>
      <c r="S279" s="11"/>
    </row>
    <row r="280" spans="1:19">
      <c r="A280" s="1" t="s">
        <v>53</v>
      </c>
      <c r="B280" s="9" t="s">
        <v>13</v>
      </c>
      <c r="C280" s="1" t="s">
        <v>5</v>
      </c>
      <c r="D280" s="2">
        <v>0</v>
      </c>
      <c r="E280" s="2">
        <v>7350</v>
      </c>
      <c r="F280" s="3"/>
      <c r="G280" s="2">
        <v>1220000</v>
      </c>
      <c r="H280" s="3">
        <f t="shared" si="30"/>
        <v>1227350</v>
      </c>
      <c r="I280" s="6" t="s">
        <v>72</v>
      </c>
      <c r="J280" s="11">
        <v>2118000</v>
      </c>
      <c r="K280" s="11">
        <v>5451000</v>
      </c>
      <c r="L280" s="11"/>
      <c r="M280" s="11">
        <v>53544000</v>
      </c>
      <c r="N280" s="3">
        <f t="shared" si="36"/>
        <v>61113000</v>
      </c>
      <c r="O280" s="17" t="str">
        <f t="shared" si="31"/>
        <v/>
      </c>
      <c r="P280" s="17">
        <f t="shared" si="32"/>
        <v>741.63265306122446</v>
      </c>
      <c r="Q280" s="17" t="str">
        <f t="shared" si="33"/>
        <v/>
      </c>
      <c r="R280" s="17">
        <f t="shared" si="34"/>
        <v>43.888524590163932</v>
      </c>
      <c r="S280" s="11"/>
    </row>
    <row r="281" spans="1:19">
      <c r="A281" s="1" t="s">
        <v>53</v>
      </c>
      <c r="B281" s="9" t="s">
        <v>14</v>
      </c>
      <c r="C281" s="1" t="s">
        <v>5</v>
      </c>
      <c r="D281" s="2">
        <v>0</v>
      </c>
      <c r="E281" s="2">
        <v>6000</v>
      </c>
      <c r="F281" s="3"/>
      <c r="G281" s="2">
        <v>950000</v>
      </c>
      <c r="H281" s="3">
        <f t="shared" si="30"/>
        <v>956000</v>
      </c>
      <c r="I281" s="6" t="s">
        <v>72</v>
      </c>
      <c r="J281" s="11">
        <v>4712000</v>
      </c>
      <c r="K281" s="11">
        <v>3825000</v>
      </c>
      <c r="L281" s="11"/>
      <c r="M281" s="11">
        <v>56142000</v>
      </c>
      <c r="N281" s="3">
        <f t="shared" si="36"/>
        <v>64679000</v>
      </c>
      <c r="O281" s="17" t="str">
        <f t="shared" si="31"/>
        <v/>
      </c>
      <c r="P281" s="17">
        <f t="shared" si="32"/>
        <v>637.5</v>
      </c>
      <c r="Q281" s="17" t="str">
        <f t="shared" si="33"/>
        <v/>
      </c>
      <c r="R281" s="17">
        <f t="shared" si="34"/>
        <v>59.096842105263157</v>
      </c>
      <c r="S281" s="11"/>
    </row>
    <row r="282" spans="1:19">
      <c r="A282" s="1" t="s">
        <v>53</v>
      </c>
      <c r="B282" s="9" t="s">
        <v>15</v>
      </c>
      <c r="C282" s="1" t="s">
        <v>5</v>
      </c>
      <c r="D282" s="2">
        <v>26</v>
      </c>
      <c r="E282" s="2">
        <v>6500</v>
      </c>
      <c r="F282" s="3"/>
      <c r="G282" s="2">
        <v>1100000</v>
      </c>
      <c r="H282" s="3">
        <f t="shared" si="30"/>
        <v>1106526</v>
      </c>
      <c r="I282" s="6" t="s">
        <v>72</v>
      </c>
      <c r="J282" s="11">
        <v>320000</v>
      </c>
      <c r="K282" s="11">
        <v>4000000</v>
      </c>
      <c r="L282" s="11"/>
      <c r="M282" s="11">
        <v>50000000</v>
      </c>
      <c r="N282" s="3">
        <f t="shared" si="36"/>
        <v>54320000</v>
      </c>
      <c r="O282" s="17">
        <f t="shared" si="31"/>
        <v>12307.692307692309</v>
      </c>
      <c r="P282" s="17">
        <f t="shared" si="32"/>
        <v>615.38461538461536</v>
      </c>
      <c r="Q282" s="17" t="str">
        <f t="shared" si="33"/>
        <v/>
      </c>
      <c r="R282" s="17">
        <f t="shared" si="34"/>
        <v>45.454545454545453</v>
      </c>
      <c r="S282" s="11"/>
    </row>
    <row r="283" spans="1:19">
      <c r="A283" s="1" t="s">
        <v>53</v>
      </c>
      <c r="B283" s="9" t="s">
        <v>16</v>
      </c>
      <c r="C283" s="1" t="s">
        <v>5</v>
      </c>
      <c r="D283" s="2">
        <v>0</v>
      </c>
      <c r="E283" s="2">
        <v>6000</v>
      </c>
      <c r="F283" s="3"/>
      <c r="G283" s="2">
        <v>1580000</v>
      </c>
      <c r="H283" s="3">
        <f t="shared" si="30"/>
        <v>1586000</v>
      </c>
      <c r="I283" s="6" t="s">
        <v>72</v>
      </c>
      <c r="J283" s="11">
        <v>0</v>
      </c>
      <c r="K283" s="11">
        <v>3322000</v>
      </c>
      <c r="L283" s="11"/>
      <c r="M283" s="11">
        <v>51281000</v>
      </c>
      <c r="N283" s="3">
        <f t="shared" si="36"/>
        <v>54603000</v>
      </c>
      <c r="O283" s="17" t="str">
        <f t="shared" si="31"/>
        <v/>
      </c>
      <c r="P283" s="17">
        <f t="shared" si="32"/>
        <v>553.66666666666663</v>
      </c>
      <c r="Q283" s="17" t="str">
        <f t="shared" si="33"/>
        <v/>
      </c>
      <c r="R283" s="17">
        <f t="shared" si="34"/>
        <v>32.456329113924049</v>
      </c>
      <c r="S283" s="11"/>
    </row>
    <row r="284" spans="1:19">
      <c r="A284" s="1" t="s">
        <v>53</v>
      </c>
      <c r="B284" s="9" t="s">
        <v>17</v>
      </c>
      <c r="C284" s="1" t="s">
        <v>5</v>
      </c>
      <c r="D284" s="2">
        <v>0</v>
      </c>
      <c r="E284" s="2">
        <v>5600</v>
      </c>
      <c r="F284" s="3"/>
      <c r="G284" s="2">
        <v>1450000</v>
      </c>
      <c r="H284" s="3">
        <f t="shared" si="30"/>
        <v>1455600</v>
      </c>
      <c r="I284" s="6" t="s">
        <v>72</v>
      </c>
      <c r="J284" s="11">
        <v>0</v>
      </c>
      <c r="K284" s="11">
        <v>4075000</v>
      </c>
      <c r="L284" s="11"/>
      <c r="M284" s="11">
        <v>42950000</v>
      </c>
      <c r="N284" s="3">
        <f t="shared" si="36"/>
        <v>47025000</v>
      </c>
      <c r="O284" s="17" t="str">
        <f t="shared" si="31"/>
        <v/>
      </c>
      <c r="P284" s="17">
        <f t="shared" si="32"/>
        <v>727.67857142857144</v>
      </c>
      <c r="Q284" s="17" t="str">
        <f t="shared" si="33"/>
        <v/>
      </c>
      <c r="R284" s="17">
        <f t="shared" si="34"/>
        <v>29.620689655172413</v>
      </c>
      <c r="S284" s="11"/>
    </row>
    <row r="285" spans="1:19">
      <c r="A285" s="1" t="s">
        <v>53</v>
      </c>
      <c r="B285" s="9" t="s">
        <v>18</v>
      </c>
      <c r="C285" s="1" t="s">
        <v>5</v>
      </c>
      <c r="D285" s="2">
        <v>0</v>
      </c>
      <c r="E285" s="2">
        <v>7000</v>
      </c>
      <c r="F285" s="3"/>
      <c r="G285" s="2">
        <v>1720000</v>
      </c>
      <c r="H285" s="3">
        <f t="shared" si="30"/>
        <v>1727000</v>
      </c>
      <c r="I285" s="6" t="s">
        <v>72</v>
      </c>
      <c r="J285" s="11">
        <v>0</v>
      </c>
      <c r="K285" s="11">
        <v>5000000</v>
      </c>
      <c r="L285" s="11"/>
      <c r="M285" s="11">
        <v>61000000</v>
      </c>
      <c r="N285" s="3">
        <f t="shared" si="36"/>
        <v>66000000</v>
      </c>
      <c r="O285" s="17" t="str">
        <f t="shared" si="31"/>
        <v/>
      </c>
      <c r="P285" s="17">
        <f t="shared" si="32"/>
        <v>714.28571428571433</v>
      </c>
      <c r="Q285" s="17" t="str">
        <f t="shared" si="33"/>
        <v/>
      </c>
      <c r="R285" s="17">
        <f t="shared" si="34"/>
        <v>35.465116279069768</v>
      </c>
      <c r="S285" s="11"/>
    </row>
    <row r="286" spans="1:19">
      <c r="A286" s="1" t="s">
        <v>53</v>
      </c>
      <c r="B286" s="9" t="s">
        <v>19</v>
      </c>
      <c r="C286" s="1" t="s">
        <v>5</v>
      </c>
      <c r="D286" s="2">
        <v>0</v>
      </c>
      <c r="E286" s="2">
        <v>18000</v>
      </c>
      <c r="F286" s="3"/>
      <c r="G286" s="2">
        <v>1760000</v>
      </c>
      <c r="H286" s="3">
        <f t="shared" si="30"/>
        <v>1778000</v>
      </c>
      <c r="I286" s="6" t="s">
        <v>72</v>
      </c>
      <c r="J286" s="11">
        <v>0</v>
      </c>
      <c r="K286" s="11">
        <v>7306000</v>
      </c>
      <c r="L286" s="11"/>
      <c r="M286" s="11">
        <v>54531000</v>
      </c>
      <c r="N286" s="3">
        <f t="shared" si="36"/>
        <v>61837000</v>
      </c>
      <c r="O286" s="17" t="str">
        <f t="shared" si="31"/>
        <v/>
      </c>
      <c r="P286" s="17">
        <f t="shared" si="32"/>
        <v>405.88888888888891</v>
      </c>
      <c r="Q286" s="17" t="str">
        <f t="shared" si="33"/>
        <v/>
      </c>
      <c r="R286" s="17">
        <f t="shared" si="34"/>
        <v>30.983522727272728</v>
      </c>
      <c r="S286" s="11"/>
    </row>
    <row r="287" spans="1:19">
      <c r="A287" s="1" t="s">
        <v>53</v>
      </c>
      <c r="B287" s="9" t="s">
        <v>20</v>
      </c>
      <c r="C287" s="1" t="s">
        <v>5</v>
      </c>
      <c r="D287" s="2">
        <v>0</v>
      </c>
      <c r="E287" s="2">
        <v>23000</v>
      </c>
      <c r="F287" s="2">
        <v>881038</v>
      </c>
      <c r="G287" s="2">
        <v>1815000</v>
      </c>
      <c r="H287" s="3">
        <f t="shared" si="30"/>
        <v>2719038</v>
      </c>
      <c r="I287" s="6" t="s">
        <v>72</v>
      </c>
      <c r="J287" s="11">
        <v>0</v>
      </c>
      <c r="K287" s="11">
        <v>9106000</v>
      </c>
      <c r="L287" s="11">
        <v>26900000</v>
      </c>
      <c r="M287" s="11">
        <v>52053000</v>
      </c>
      <c r="N287" s="3">
        <f t="shared" si="36"/>
        <v>88059000</v>
      </c>
      <c r="O287" s="17" t="str">
        <f t="shared" si="31"/>
        <v/>
      </c>
      <c r="P287" s="17">
        <f t="shared" si="32"/>
        <v>395.91304347826087</v>
      </c>
      <c r="Q287" s="17">
        <f t="shared" si="33"/>
        <v>30.532167738508441</v>
      </c>
      <c r="R287" s="17">
        <f t="shared" si="34"/>
        <v>28.679338842975206</v>
      </c>
      <c r="S287" s="11"/>
    </row>
    <row r="288" spans="1:19">
      <c r="A288" s="1" t="s">
        <v>53</v>
      </c>
      <c r="B288" s="9" t="s">
        <v>21</v>
      </c>
      <c r="C288" s="1" t="s">
        <v>5</v>
      </c>
      <c r="D288" s="2">
        <v>0</v>
      </c>
      <c r="E288" s="2">
        <v>3960</v>
      </c>
      <c r="F288" s="2">
        <v>603787</v>
      </c>
      <c r="G288" s="2">
        <v>1846000</v>
      </c>
      <c r="H288" s="3">
        <f t="shared" si="30"/>
        <v>2453747</v>
      </c>
      <c r="I288" s="6" t="s">
        <v>72</v>
      </c>
      <c r="J288" s="11">
        <v>0</v>
      </c>
      <c r="K288" s="11">
        <v>2400000</v>
      </c>
      <c r="L288" s="11">
        <v>19000000</v>
      </c>
      <c r="M288" s="11">
        <v>54000000</v>
      </c>
      <c r="N288" s="3">
        <f t="shared" si="36"/>
        <v>75400000</v>
      </c>
      <c r="O288" s="17" t="str">
        <f t="shared" si="31"/>
        <v/>
      </c>
      <c r="P288" s="17">
        <f t="shared" si="32"/>
        <v>606.06060606060601</v>
      </c>
      <c r="Q288" s="17">
        <f t="shared" si="33"/>
        <v>31.46805081924586</v>
      </c>
      <c r="R288" s="17">
        <f t="shared" si="34"/>
        <v>29.252437703141929</v>
      </c>
      <c r="S288" s="11"/>
    </row>
    <row r="289" spans="1:19">
      <c r="A289" s="1" t="s">
        <v>53</v>
      </c>
      <c r="B289" s="9" t="s">
        <v>22</v>
      </c>
      <c r="C289" s="1" t="s">
        <v>5</v>
      </c>
      <c r="D289" s="2">
        <v>0</v>
      </c>
      <c r="E289" s="2">
        <v>4420</v>
      </c>
      <c r="F289" s="2">
        <v>939586</v>
      </c>
      <c r="G289" s="2">
        <v>1764000</v>
      </c>
      <c r="H289" s="3">
        <f t="shared" si="30"/>
        <v>2708006</v>
      </c>
      <c r="I289" s="6" t="s">
        <v>72</v>
      </c>
      <c r="J289" s="11">
        <v>0</v>
      </c>
      <c r="K289" s="11">
        <v>2600000</v>
      </c>
      <c r="L289" s="11">
        <v>26300000</v>
      </c>
      <c r="M289" s="11">
        <v>49000000</v>
      </c>
      <c r="N289" s="3">
        <f t="shared" si="36"/>
        <v>77900000</v>
      </c>
      <c r="O289" s="17" t="str">
        <f t="shared" si="31"/>
        <v/>
      </c>
      <c r="P289" s="17">
        <f t="shared" si="32"/>
        <v>588.23529411764707</v>
      </c>
      <c r="Q289" s="17">
        <f t="shared" si="33"/>
        <v>27.991051377947308</v>
      </c>
      <c r="R289" s="17">
        <f t="shared" si="34"/>
        <v>27.777777777777779</v>
      </c>
      <c r="S289" s="11"/>
    </row>
    <row r="290" spans="1:19">
      <c r="A290" s="1" t="s">
        <v>53</v>
      </c>
      <c r="B290" s="9" t="s">
        <v>23</v>
      </c>
      <c r="C290" s="1" t="s">
        <v>5</v>
      </c>
      <c r="D290" s="2">
        <v>0</v>
      </c>
      <c r="E290" s="2">
        <v>5985</v>
      </c>
      <c r="F290" s="2">
        <v>1038890</v>
      </c>
      <c r="G290" s="2">
        <v>1328000</v>
      </c>
      <c r="H290" s="3">
        <f t="shared" si="30"/>
        <v>2372875</v>
      </c>
      <c r="I290" s="6" t="s">
        <v>72</v>
      </c>
      <c r="J290" s="11">
        <v>0</v>
      </c>
      <c r="K290" s="11">
        <v>4000000</v>
      </c>
      <c r="L290" s="11">
        <v>27000000</v>
      </c>
      <c r="M290" s="11">
        <v>34400000</v>
      </c>
      <c r="N290" s="3">
        <f t="shared" si="36"/>
        <v>65400000</v>
      </c>
      <c r="O290" s="17" t="str">
        <f t="shared" si="31"/>
        <v/>
      </c>
      <c r="P290" s="17">
        <f t="shared" si="32"/>
        <v>668.33751044277358</v>
      </c>
      <c r="Q290" s="17">
        <f t="shared" si="33"/>
        <v>25.989277016816025</v>
      </c>
      <c r="R290" s="17">
        <f t="shared" si="34"/>
        <v>25.903614457831324</v>
      </c>
      <c r="S290" s="11"/>
    </row>
    <row r="291" spans="1:19">
      <c r="A291" s="1" t="s">
        <v>53</v>
      </c>
      <c r="B291" s="9" t="s">
        <v>24</v>
      </c>
      <c r="C291" s="1" t="s">
        <v>5</v>
      </c>
      <c r="D291" s="2">
        <v>0</v>
      </c>
      <c r="E291" s="2">
        <v>57900</v>
      </c>
      <c r="F291" s="2">
        <v>1029000</v>
      </c>
      <c r="G291" s="2">
        <v>975000</v>
      </c>
      <c r="H291" s="3">
        <f t="shared" si="30"/>
        <v>2061900</v>
      </c>
      <c r="I291" s="6" t="s">
        <v>72</v>
      </c>
      <c r="J291" s="11">
        <v>0</v>
      </c>
      <c r="K291" s="11">
        <v>20190000</v>
      </c>
      <c r="L291" s="11">
        <v>25000000</v>
      </c>
      <c r="M291" s="11">
        <v>25000000</v>
      </c>
      <c r="N291" s="3">
        <f t="shared" si="36"/>
        <v>70190000</v>
      </c>
      <c r="O291" s="17" t="str">
        <f t="shared" si="31"/>
        <v/>
      </c>
      <c r="P291" s="17">
        <f t="shared" si="32"/>
        <v>348.70466321243521</v>
      </c>
      <c r="Q291" s="17">
        <f t="shared" si="33"/>
        <v>24.295432458697764</v>
      </c>
      <c r="R291" s="17">
        <f t="shared" si="34"/>
        <v>25.641025641025642</v>
      </c>
      <c r="S291" s="11"/>
    </row>
    <row r="292" spans="1:19">
      <c r="A292" s="1" t="s">
        <v>53</v>
      </c>
      <c r="B292" s="9" t="s">
        <v>25</v>
      </c>
      <c r="C292" s="1" t="s">
        <v>5</v>
      </c>
      <c r="D292" s="2">
        <v>0</v>
      </c>
      <c r="E292" s="2">
        <v>35450</v>
      </c>
      <c r="F292" s="2">
        <v>855000</v>
      </c>
      <c r="G292" s="2">
        <v>817000</v>
      </c>
      <c r="H292" s="3">
        <f t="shared" si="30"/>
        <v>1707450</v>
      </c>
      <c r="I292" s="6" t="s">
        <v>72</v>
      </c>
      <c r="J292" s="11">
        <v>0</v>
      </c>
      <c r="K292" s="11">
        <v>15930000</v>
      </c>
      <c r="L292" s="11">
        <v>22600000</v>
      </c>
      <c r="M292" s="11">
        <v>18800000</v>
      </c>
      <c r="N292" s="3">
        <f t="shared" si="36"/>
        <v>57330000</v>
      </c>
      <c r="O292" s="17" t="str">
        <f t="shared" si="31"/>
        <v/>
      </c>
      <c r="P292" s="17">
        <f t="shared" si="32"/>
        <v>449.36530324400564</v>
      </c>
      <c r="Q292" s="17">
        <f t="shared" si="33"/>
        <v>26.432748538011698</v>
      </c>
      <c r="R292" s="17">
        <f t="shared" si="34"/>
        <v>23.011015911872704</v>
      </c>
      <c r="S292" s="11"/>
    </row>
    <row r="293" spans="1:19">
      <c r="A293" s="1" t="s">
        <v>53</v>
      </c>
      <c r="B293" s="9" t="s">
        <v>26</v>
      </c>
      <c r="C293" s="1" t="s">
        <v>5</v>
      </c>
      <c r="E293" s="2">
        <v>2100</v>
      </c>
      <c r="F293" s="2">
        <v>1040520</v>
      </c>
      <c r="G293" s="2">
        <v>690000</v>
      </c>
      <c r="H293" s="3">
        <f t="shared" si="30"/>
        <v>1732620</v>
      </c>
      <c r="I293" s="6" t="s">
        <v>72</v>
      </c>
      <c r="J293" s="11">
        <v>0</v>
      </c>
      <c r="K293" s="11">
        <v>1900000</v>
      </c>
      <c r="L293" s="11">
        <v>32000000</v>
      </c>
      <c r="M293" s="11">
        <v>20000000</v>
      </c>
      <c r="N293" s="3">
        <f t="shared" si="36"/>
        <v>53900000</v>
      </c>
      <c r="O293" s="17" t="str">
        <f t="shared" si="31"/>
        <v/>
      </c>
      <c r="P293" s="17">
        <f t="shared" si="32"/>
        <v>904.76190476190482</v>
      </c>
      <c r="Q293" s="17">
        <f t="shared" si="33"/>
        <v>30.753853842309613</v>
      </c>
      <c r="R293" s="17">
        <f t="shared" si="34"/>
        <v>28.985507246376812</v>
      </c>
      <c r="S293" s="11"/>
    </row>
    <row r="294" spans="1:19">
      <c r="A294" s="1" t="s">
        <v>53</v>
      </c>
      <c r="B294" s="9" t="s">
        <v>27</v>
      </c>
      <c r="C294" s="1" t="s">
        <v>5</v>
      </c>
      <c r="D294" s="2">
        <v>170</v>
      </c>
      <c r="E294" s="2">
        <v>4592</v>
      </c>
      <c r="F294" s="2">
        <v>424900</v>
      </c>
      <c r="G294" s="2">
        <v>827815</v>
      </c>
      <c r="H294" s="3">
        <f t="shared" si="30"/>
        <v>1257477</v>
      </c>
      <c r="I294" s="6" t="s">
        <v>72</v>
      </c>
      <c r="J294" s="11">
        <v>43000</v>
      </c>
      <c r="K294" s="11">
        <v>3405000</v>
      </c>
      <c r="L294" s="11">
        <v>16570000</v>
      </c>
      <c r="M294" s="11">
        <v>47419000</v>
      </c>
      <c r="N294" s="3">
        <f t="shared" si="36"/>
        <v>67437000</v>
      </c>
      <c r="O294" s="17">
        <f t="shared" si="31"/>
        <v>252.94117647058823</v>
      </c>
      <c r="P294" s="17">
        <f t="shared" si="32"/>
        <v>741.50696864111501</v>
      </c>
      <c r="Q294" s="17">
        <f t="shared" si="33"/>
        <v>38.997411155566013</v>
      </c>
      <c r="R294" s="17">
        <f t="shared" si="34"/>
        <v>57.282122213296446</v>
      </c>
      <c r="S294" s="11"/>
    </row>
    <row r="295" spans="1:19">
      <c r="A295" s="1" t="s">
        <v>53</v>
      </c>
      <c r="B295" s="9" t="s">
        <v>28</v>
      </c>
      <c r="C295" s="1" t="s">
        <v>5</v>
      </c>
      <c r="D295" s="2">
        <v>0</v>
      </c>
      <c r="E295" s="2">
        <v>70518</v>
      </c>
      <c r="F295" s="2">
        <v>447403</v>
      </c>
      <c r="G295" s="2">
        <v>623478</v>
      </c>
      <c r="H295" s="3">
        <f t="shared" si="30"/>
        <v>1141399</v>
      </c>
      <c r="I295" s="6" t="s">
        <v>72</v>
      </c>
      <c r="J295" s="11">
        <v>0</v>
      </c>
      <c r="K295" s="11">
        <v>32618000</v>
      </c>
      <c r="L295" s="11">
        <v>17382000</v>
      </c>
      <c r="M295" s="11">
        <v>45673000</v>
      </c>
      <c r="N295" s="3">
        <f t="shared" si="36"/>
        <v>95673000</v>
      </c>
      <c r="O295" s="17" t="str">
        <f t="shared" si="31"/>
        <v/>
      </c>
      <c r="P295" s="17">
        <f t="shared" si="32"/>
        <v>462.54856915964717</v>
      </c>
      <c r="Q295" s="17">
        <f t="shared" si="33"/>
        <v>38.850879408497484</v>
      </c>
      <c r="R295" s="17">
        <f t="shared" si="34"/>
        <v>73.255191041223583</v>
      </c>
      <c r="S295" s="11"/>
    </row>
    <row r="296" spans="1:19">
      <c r="A296" s="1" t="s">
        <v>53</v>
      </c>
      <c r="B296" s="9" t="s">
        <v>29</v>
      </c>
      <c r="C296" s="1" t="s">
        <v>5</v>
      </c>
      <c r="D296" s="2">
        <v>6388</v>
      </c>
      <c r="E296" s="2">
        <v>73000</v>
      </c>
      <c r="F296" s="2">
        <v>815155</v>
      </c>
      <c r="G296" s="2">
        <v>295000</v>
      </c>
      <c r="H296" s="3">
        <f t="shared" si="30"/>
        <v>1189543</v>
      </c>
      <c r="I296" s="6" t="s">
        <v>72</v>
      </c>
      <c r="J296" s="11">
        <v>3942000</v>
      </c>
      <c r="K296" s="11">
        <v>27000000</v>
      </c>
      <c r="L296" s="11">
        <v>25257000</v>
      </c>
      <c r="M296" s="11">
        <v>19000000</v>
      </c>
      <c r="N296" s="3">
        <f t="shared" si="36"/>
        <v>75199000</v>
      </c>
      <c r="O296" s="17">
        <f t="shared" si="31"/>
        <v>617.09455228553543</v>
      </c>
      <c r="P296" s="17">
        <f t="shared" si="32"/>
        <v>369.86301369863014</v>
      </c>
      <c r="Q296" s="17">
        <f t="shared" si="33"/>
        <v>30.984291331096539</v>
      </c>
      <c r="R296" s="17">
        <f t="shared" si="34"/>
        <v>64.406779661016955</v>
      </c>
      <c r="S296" s="11"/>
    </row>
    <row r="297" spans="1:19">
      <c r="A297" s="1" t="s">
        <v>53</v>
      </c>
      <c r="B297" s="9" t="s">
        <v>30</v>
      </c>
      <c r="C297" s="1" t="s">
        <v>5</v>
      </c>
      <c r="D297" s="2">
        <v>4560</v>
      </c>
      <c r="E297" s="2">
        <v>4151</v>
      </c>
      <c r="F297" s="2">
        <v>414047</v>
      </c>
      <c r="G297" s="2">
        <v>259461</v>
      </c>
      <c r="H297" s="3">
        <f t="shared" si="30"/>
        <v>682219</v>
      </c>
      <c r="I297" s="6" t="s">
        <v>72</v>
      </c>
      <c r="J297" s="11">
        <v>2300000</v>
      </c>
      <c r="K297" s="11">
        <v>4923000</v>
      </c>
      <c r="L297" s="11">
        <v>23635000</v>
      </c>
      <c r="M297" s="11">
        <v>11439000</v>
      </c>
      <c r="N297" s="3">
        <f t="shared" si="36"/>
        <v>42297000</v>
      </c>
      <c r="O297" s="17">
        <f t="shared" si="31"/>
        <v>504.38596491228071</v>
      </c>
      <c r="P297" s="17">
        <f t="shared" si="32"/>
        <v>1185.9792821006986</v>
      </c>
      <c r="Q297" s="17">
        <f t="shared" si="33"/>
        <v>57.082891555789558</v>
      </c>
      <c r="R297" s="17">
        <f t="shared" si="34"/>
        <v>44.087550730167543</v>
      </c>
      <c r="S297" s="11"/>
    </row>
    <row r="298" spans="1:19">
      <c r="A298" s="1" t="s">
        <v>53</v>
      </c>
      <c r="B298" s="9" t="s">
        <v>31</v>
      </c>
      <c r="C298" s="1" t="s">
        <v>5</v>
      </c>
      <c r="D298" s="2">
        <v>36542</v>
      </c>
      <c r="E298" s="2">
        <v>8969</v>
      </c>
      <c r="F298" s="2">
        <v>1222559</v>
      </c>
      <c r="G298" s="2">
        <v>452217</v>
      </c>
      <c r="H298" s="3">
        <f t="shared" si="30"/>
        <v>1720287</v>
      </c>
      <c r="I298" s="6" t="s">
        <v>72</v>
      </c>
      <c r="J298" s="11">
        <v>11617000</v>
      </c>
      <c r="K298" s="11">
        <v>4455000</v>
      </c>
      <c r="L298" s="11">
        <v>38384000</v>
      </c>
      <c r="M298" s="11">
        <v>36780000</v>
      </c>
      <c r="N298" s="3">
        <f t="shared" si="36"/>
        <v>91236000</v>
      </c>
      <c r="O298" s="17">
        <f t="shared" si="31"/>
        <v>317.90816047288052</v>
      </c>
      <c r="P298" s="17">
        <f t="shared" si="32"/>
        <v>496.71089307615119</v>
      </c>
      <c r="Q298" s="17">
        <f t="shared" si="33"/>
        <v>31.396439762825352</v>
      </c>
      <c r="R298" s="17">
        <f t="shared" si="34"/>
        <v>81.332634553765118</v>
      </c>
      <c r="S298" s="11"/>
    </row>
    <row r="299" spans="1:19">
      <c r="A299" s="1" t="s">
        <v>53</v>
      </c>
      <c r="B299" s="9" t="s">
        <v>32</v>
      </c>
      <c r="C299" s="1" t="s">
        <v>5</v>
      </c>
      <c r="D299" s="2">
        <v>38619</v>
      </c>
      <c r="E299" s="2">
        <v>17937</v>
      </c>
      <c r="F299" s="2">
        <v>906554</v>
      </c>
      <c r="G299" s="2">
        <v>306145</v>
      </c>
      <c r="H299" s="3">
        <f t="shared" si="30"/>
        <v>1269255</v>
      </c>
      <c r="I299" s="6" t="s">
        <v>72</v>
      </c>
      <c r="J299" s="11">
        <v>4226000</v>
      </c>
      <c r="K299" s="11">
        <v>9196000</v>
      </c>
      <c r="L299" s="11">
        <v>49888000</v>
      </c>
      <c r="M299" s="11">
        <v>14072000</v>
      </c>
      <c r="N299" s="3">
        <f t="shared" si="36"/>
        <v>77382000</v>
      </c>
      <c r="O299" s="17">
        <f t="shared" si="31"/>
        <v>109.42800176079132</v>
      </c>
      <c r="P299" s="17">
        <f t="shared" si="32"/>
        <v>512.68328037018455</v>
      </c>
      <c r="Q299" s="17">
        <f t="shared" si="33"/>
        <v>55.030367744227043</v>
      </c>
      <c r="R299" s="17">
        <f t="shared" si="34"/>
        <v>45.965147234153754</v>
      </c>
      <c r="S299" s="11"/>
    </row>
    <row r="300" spans="1:19">
      <c r="A300" s="1" t="s">
        <v>53</v>
      </c>
      <c r="B300" s="9" t="s">
        <v>33</v>
      </c>
      <c r="C300" s="1" t="s">
        <v>5</v>
      </c>
      <c r="D300" s="2">
        <v>40000</v>
      </c>
      <c r="E300" s="2">
        <v>14006</v>
      </c>
      <c r="F300" s="2">
        <v>1620207</v>
      </c>
      <c r="G300" s="2">
        <v>282577</v>
      </c>
      <c r="H300" s="3">
        <f t="shared" si="30"/>
        <v>1956790</v>
      </c>
      <c r="I300" s="6" t="s">
        <v>72</v>
      </c>
      <c r="J300" s="11">
        <v>10000000</v>
      </c>
      <c r="K300" s="11">
        <v>9320000</v>
      </c>
      <c r="L300" s="11">
        <v>100590000</v>
      </c>
      <c r="M300" s="11">
        <v>13186000</v>
      </c>
      <c r="N300" s="3">
        <f t="shared" si="36"/>
        <v>133096000</v>
      </c>
      <c r="O300" s="17">
        <f t="shared" si="31"/>
        <v>250</v>
      </c>
      <c r="P300" s="17">
        <f t="shared" si="32"/>
        <v>665.42910181350851</v>
      </c>
      <c r="Q300" s="17">
        <f t="shared" si="33"/>
        <v>62.084659552760854</v>
      </c>
      <c r="R300" s="17">
        <f t="shared" si="34"/>
        <v>46.663387324516854</v>
      </c>
      <c r="S300" s="11"/>
    </row>
    <row r="301" spans="1:19">
      <c r="A301" s="1" t="s">
        <v>53</v>
      </c>
      <c r="B301" s="9" t="s">
        <v>34</v>
      </c>
      <c r="C301" s="1" t="s">
        <v>5</v>
      </c>
      <c r="D301" s="2">
        <v>64102</v>
      </c>
      <c r="E301" s="2">
        <v>44640</v>
      </c>
      <c r="F301" s="2">
        <v>1600000</v>
      </c>
      <c r="G301" s="2">
        <v>238166</v>
      </c>
      <c r="H301" s="3">
        <f t="shared" si="30"/>
        <v>1946908</v>
      </c>
      <c r="I301" s="6" t="s">
        <v>72</v>
      </c>
      <c r="J301" s="11">
        <v>18810000</v>
      </c>
      <c r="K301" s="11">
        <v>19853000</v>
      </c>
      <c r="L301" s="11">
        <v>100000000</v>
      </c>
      <c r="M301" s="11">
        <v>17786000</v>
      </c>
      <c r="N301" s="3">
        <f t="shared" si="36"/>
        <v>156449000</v>
      </c>
      <c r="O301" s="17">
        <f t="shared" si="31"/>
        <v>293.43858225952391</v>
      </c>
      <c r="P301" s="17">
        <f t="shared" si="32"/>
        <v>444.73566308243727</v>
      </c>
      <c r="Q301" s="17">
        <f t="shared" si="33"/>
        <v>62.5</v>
      </c>
      <c r="R301" s="17">
        <f t="shared" si="34"/>
        <v>74.679005399595241</v>
      </c>
      <c r="S301" s="11"/>
    </row>
    <row r="302" spans="1:19">
      <c r="A302" s="1" t="s">
        <v>53</v>
      </c>
      <c r="B302" s="9" t="s">
        <v>35</v>
      </c>
      <c r="C302" s="1" t="s">
        <v>5</v>
      </c>
      <c r="D302" s="2">
        <v>20000</v>
      </c>
      <c r="E302" s="2">
        <v>31767</v>
      </c>
      <c r="F302" s="2">
        <v>1200000</v>
      </c>
      <c r="G302" s="2">
        <v>107756</v>
      </c>
      <c r="H302" s="3">
        <f t="shared" si="30"/>
        <v>1359523</v>
      </c>
      <c r="I302" s="6" t="s">
        <v>72</v>
      </c>
      <c r="J302" s="11">
        <v>5000000</v>
      </c>
      <c r="K302" s="11">
        <v>17931000</v>
      </c>
      <c r="L302" s="11">
        <v>62000000</v>
      </c>
      <c r="M302" s="11">
        <v>10800000</v>
      </c>
      <c r="N302" s="3">
        <f t="shared" si="36"/>
        <v>95731000</v>
      </c>
      <c r="O302" s="17">
        <f t="shared" si="31"/>
        <v>250</v>
      </c>
      <c r="P302" s="17">
        <f t="shared" si="32"/>
        <v>564.45367834545277</v>
      </c>
      <c r="Q302" s="17">
        <f t="shared" si="33"/>
        <v>51.666666666666664</v>
      </c>
      <c r="R302" s="17">
        <f t="shared" si="34"/>
        <v>100.22643750696017</v>
      </c>
      <c r="S302" s="11"/>
    </row>
    <row r="303" spans="1:19">
      <c r="A303" s="1" t="s">
        <v>53</v>
      </c>
      <c r="B303" s="9" t="s">
        <v>36</v>
      </c>
      <c r="C303" s="1" t="s">
        <v>5</v>
      </c>
      <c r="D303" s="2">
        <v>25300</v>
      </c>
      <c r="E303" s="2">
        <v>10123</v>
      </c>
      <c r="F303" s="2">
        <v>1400000</v>
      </c>
      <c r="G303" s="2">
        <v>87399</v>
      </c>
      <c r="H303" s="3">
        <f t="shared" si="30"/>
        <v>1522822</v>
      </c>
      <c r="I303" s="6" t="s">
        <v>72</v>
      </c>
      <c r="J303" s="11">
        <v>4896000</v>
      </c>
      <c r="K303" s="11">
        <v>8038000</v>
      </c>
      <c r="L303" s="11">
        <v>100000000</v>
      </c>
      <c r="M303" s="11">
        <v>8739000</v>
      </c>
      <c r="N303" s="3">
        <f t="shared" si="36"/>
        <v>121673000</v>
      </c>
      <c r="O303" s="17">
        <f t="shared" si="31"/>
        <v>193.51778656126481</v>
      </c>
      <c r="P303" s="17">
        <f t="shared" si="32"/>
        <v>794.03338931146891</v>
      </c>
      <c r="Q303" s="17">
        <f t="shared" si="33"/>
        <v>71.428571428571431</v>
      </c>
      <c r="R303" s="17">
        <f t="shared" si="34"/>
        <v>99.989702399340956</v>
      </c>
      <c r="S303" s="11"/>
    </row>
    <row r="304" spans="1:19">
      <c r="A304" s="1" t="s">
        <v>53</v>
      </c>
      <c r="B304" s="9" t="s">
        <v>37</v>
      </c>
      <c r="C304" s="1" t="s">
        <v>5</v>
      </c>
      <c r="D304" s="2">
        <v>8050</v>
      </c>
      <c r="E304" s="2">
        <v>4594</v>
      </c>
      <c r="F304" s="2">
        <v>1450000</v>
      </c>
      <c r="G304" s="2">
        <v>145393</v>
      </c>
      <c r="H304" s="3">
        <f t="shared" si="30"/>
        <v>1608037</v>
      </c>
      <c r="I304" s="6" t="s">
        <v>72</v>
      </c>
      <c r="J304" s="11">
        <v>16725000</v>
      </c>
      <c r="K304" s="11">
        <v>8180000</v>
      </c>
      <c r="L304" s="11">
        <v>110000000</v>
      </c>
      <c r="M304" s="11">
        <v>13651000</v>
      </c>
      <c r="N304" s="3">
        <f t="shared" si="36"/>
        <v>148556000</v>
      </c>
      <c r="O304" s="17">
        <f t="shared" si="31"/>
        <v>2077.6397515527951</v>
      </c>
      <c r="P304" s="17">
        <f t="shared" si="32"/>
        <v>1780.583369612538</v>
      </c>
      <c r="Q304" s="17">
        <f t="shared" si="33"/>
        <v>75.862068965517238</v>
      </c>
      <c r="R304" s="17">
        <f t="shared" si="34"/>
        <v>93.890352355340355</v>
      </c>
      <c r="S304" s="11"/>
    </row>
    <row r="305" spans="1:19">
      <c r="A305" s="1" t="s">
        <v>53</v>
      </c>
      <c r="B305" s="9" t="s">
        <v>38</v>
      </c>
      <c r="C305" s="1" t="s">
        <v>5</v>
      </c>
      <c r="D305" s="2">
        <v>30547</v>
      </c>
      <c r="E305" s="2">
        <v>14053</v>
      </c>
      <c r="F305" s="2">
        <v>212732</v>
      </c>
      <c r="G305" s="2">
        <v>245020</v>
      </c>
      <c r="H305" s="3">
        <f t="shared" si="30"/>
        <v>502352</v>
      </c>
      <c r="I305" s="6" t="s">
        <v>72</v>
      </c>
      <c r="J305" s="11">
        <v>27943000</v>
      </c>
      <c r="K305" s="11">
        <v>11915000</v>
      </c>
      <c r="L305" s="11">
        <v>16559000</v>
      </c>
      <c r="M305" s="11">
        <v>19784000</v>
      </c>
      <c r="N305" s="3">
        <f t="shared" si="36"/>
        <v>76201000</v>
      </c>
      <c r="O305" s="17">
        <f t="shared" si="31"/>
        <v>914.75431302582911</v>
      </c>
      <c r="P305" s="17">
        <f t="shared" si="32"/>
        <v>847.861666548068</v>
      </c>
      <c r="Q305" s="17">
        <f t="shared" si="33"/>
        <v>77.839723219825885</v>
      </c>
      <c r="R305" s="17">
        <f t="shared" si="34"/>
        <v>80.744429026201942</v>
      </c>
      <c r="S305" s="11"/>
    </row>
    <row r="306" spans="1:19">
      <c r="A306" s="1" t="s">
        <v>53</v>
      </c>
      <c r="B306" s="9" t="s">
        <v>39</v>
      </c>
      <c r="C306" s="1" t="s">
        <v>5</v>
      </c>
      <c r="D306" s="2">
        <v>32681</v>
      </c>
      <c r="E306" s="2">
        <v>40070</v>
      </c>
      <c r="F306" s="2">
        <v>1200000</v>
      </c>
      <c r="G306" s="2">
        <v>370501</v>
      </c>
      <c r="H306" s="3">
        <f t="shared" si="30"/>
        <v>1643252</v>
      </c>
      <c r="I306" s="6" t="s">
        <v>72</v>
      </c>
      <c r="J306" s="11">
        <v>63513000</v>
      </c>
      <c r="K306" s="11">
        <v>30714000</v>
      </c>
      <c r="L306" s="11">
        <v>62000000</v>
      </c>
      <c r="M306" s="11">
        <v>46137000</v>
      </c>
      <c r="N306" s="3">
        <f t="shared" si="36"/>
        <v>202364000</v>
      </c>
      <c r="O306" s="17">
        <f t="shared" si="31"/>
        <v>1943.4227838805423</v>
      </c>
      <c r="P306" s="17">
        <f t="shared" si="32"/>
        <v>766.5086099326179</v>
      </c>
      <c r="Q306" s="17">
        <f t="shared" si="33"/>
        <v>51.666666666666664</v>
      </c>
      <c r="R306" s="17">
        <f t="shared" si="34"/>
        <v>124.5259796869644</v>
      </c>
      <c r="S306" s="11"/>
    </row>
    <row r="307" spans="1:19">
      <c r="A307" s="1" t="s">
        <v>53</v>
      </c>
      <c r="B307" s="9" t="s">
        <v>40</v>
      </c>
      <c r="C307" s="1" t="s">
        <v>5</v>
      </c>
      <c r="D307" s="2">
        <v>51702</v>
      </c>
      <c r="E307" s="2">
        <v>66091</v>
      </c>
      <c r="F307" s="2">
        <v>1200000</v>
      </c>
      <c r="G307" s="2">
        <v>405548</v>
      </c>
      <c r="H307" s="3">
        <f t="shared" si="30"/>
        <v>1723341</v>
      </c>
      <c r="I307" s="6" t="s">
        <v>72</v>
      </c>
      <c r="J307" s="11">
        <v>57704000</v>
      </c>
      <c r="K307" s="11">
        <v>45781000</v>
      </c>
      <c r="L307" s="11">
        <v>62000000</v>
      </c>
      <c r="M307" s="11">
        <v>51338000</v>
      </c>
      <c r="N307" s="3">
        <f t="shared" si="36"/>
        <v>216823000</v>
      </c>
      <c r="O307" s="17">
        <f t="shared" si="31"/>
        <v>1116.0883524815288</v>
      </c>
      <c r="P307" s="17">
        <f t="shared" si="32"/>
        <v>692.69643370504309</v>
      </c>
      <c r="Q307" s="17">
        <f t="shared" si="33"/>
        <v>51.666666666666664</v>
      </c>
      <c r="R307" s="17">
        <f t="shared" si="34"/>
        <v>126.58920768934874</v>
      </c>
      <c r="S307" s="11"/>
    </row>
    <row r="308" spans="1:19">
      <c r="A308" s="1" t="s">
        <v>53</v>
      </c>
      <c r="B308" s="9" t="s">
        <v>41</v>
      </c>
      <c r="C308" s="1" t="s">
        <v>5</v>
      </c>
      <c r="D308" s="2">
        <v>67109</v>
      </c>
      <c r="E308" s="2">
        <v>2648</v>
      </c>
      <c r="F308" s="2">
        <v>1200000</v>
      </c>
      <c r="G308" s="2">
        <v>382031</v>
      </c>
      <c r="H308" s="3">
        <f t="shared" si="30"/>
        <v>1651788</v>
      </c>
      <c r="I308" s="6" t="s">
        <v>72</v>
      </c>
      <c r="J308" s="11">
        <v>58810000</v>
      </c>
      <c r="K308" s="11">
        <v>2415000</v>
      </c>
      <c r="L308" s="11">
        <v>62000000</v>
      </c>
      <c r="M308" s="11">
        <v>41881000</v>
      </c>
      <c r="N308" s="3">
        <f t="shared" si="36"/>
        <v>165106000</v>
      </c>
      <c r="O308" s="17">
        <f t="shared" si="31"/>
        <v>876.33551386550243</v>
      </c>
      <c r="P308" s="17">
        <f t="shared" si="32"/>
        <v>912.00906344410873</v>
      </c>
      <c r="Q308" s="17">
        <f t="shared" si="33"/>
        <v>51.666666666666664</v>
      </c>
      <c r="R308" s="17">
        <f t="shared" si="34"/>
        <v>109.62722920391278</v>
      </c>
      <c r="S308" s="11"/>
    </row>
    <row r="309" spans="1:19">
      <c r="A309" s="1" t="s">
        <v>53</v>
      </c>
      <c r="B309" s="9" t="s">
        <v>42</v>
      </c>
      <c r="C309" s="1" t="s">
        <v>5</v>
      </c>
      <c r="D309" s="2">
        <v>59566</v>
      </c>
      <c r="E309" s="2">
        <v>8200</v>
      </c>
      <c r="F309" s="2">
        <v>1350000</v>
      </c>
      <c r="G309" s="2">
        <v>397000</v>
      </c>
      <c r="H309" s="3">
        <f t="shared" si="30"/>
        <v>1814766</v>
      </c>
      <c r="I309" s="6" t="s">
        <v>72</v>
      </c>
      <c r="J309" s="11">
        <v>62079000</v>
      </c>
      <c r="K309" s="11">
        <v>8036000</v>
      </c>
      <c r="L309" s="11">
        <v>70000000</v>
      </c>
      <c r="M309" s="11">
        <v>37294000</v>
      </c>
      <c r="N309" s="3">
        <f t="shared" si="36"/>
        <v>177409000</v>
      </c>
      <c r="O309" s="17">
        <f t="shared" si="31"/>
        <v>1042.1884967934727</v>
      </c>
      <c r="P309" s="17">
        <f t="shared" si="32"/>
        <v>980</v>
      </c>
      <c r="Q309" s="17">
        <f t="shared" si="33"/>
        <v>51.851851851851855</v>
      </c>
      <c r="R309" s="17">
        <f t="shared" si="34"/>
        <v>93.939546599496225</v>
      </c>
      <c r="S309" s="11"/>
    </row>
    <row r="310" spans="1:19">
      <c r="A310" s="1" t="s">
        <v>53</v>
      </c>
      <c r="B310" s="9" t="s">
        <v>43</v>
      </c>
      <c r="C310" s="1" t="s">
        <v>5</v>
      </c>
      <c r="D310" s="2">
        <v>61197</v>
      </c>
      <c r="E310" s="2">
        <v>7139</v>
      </c>
      <c r="F310" s="2">
        <v>1000000</v>
      </c>
      <c r="G310" s="2">
        <v>201926</v>
      </c>
      <c r="H310" s="3">
        <f t="shared" si="30"/>
        <v>1270262</v>
      </c>
      <c r="I310" s="6" t="s">
        <v>72</v>
      </c>
      <c r="J310" s="11">
        <v>29720000</v>
      </c>
      <c r="K310" s="11">
        <v>5217000</v>
      </c>
      <c r="L310" s="11">
        <v>52000000</v>
      </c>
      <c r="M310" s="11">
        <v>27670000</v>
      </c>
      <c r="N310" s="3">
        <f t="shared" si="36"/>
        <v>114607000</v>
      </c>
      <c r="O310" s="17">
        <f t="shared" si="31"/>
        <v>485.64472114646145</v>
      </c>
      <c r="P310" s="17">
        <f t="shared" si="32"/>
        <v>730.77461829387869</v>
      </c>
      <c r="Q310" s="17">
        <f t="shared" si="33"/>
        <v>52</v>
      </c>
      <c r="R310" s="17">
        <f t="shared" si="34"/>
        <v>137.03039727424897</v>
      </c>
      <c r="S310" s="11"/>
    </row>
    <row r="311" spans="1:19">
      <c r="A311" s="1" t="s">
        <v>53</v>
      </c>
      <c r="B311" s="9" t="s">
        <v>44</v>
      </c>
      <c r="C311" s="1" t="s">
        <v>5</v>
      </c>
      <c r="D311" s="2">
        <v>58629</v>
      </c>
      <c r="E311" s="2">
        <v>5108</v>
      </c>
      <c r="F311" s="2">
        <v>1000000</v>
      </c>
      <c r="G311" s="2">
        <v>205332</v>
      </c>
      <c r="H311" s="3">
        <f t="shared" si="30"/>
        <v>1269069</v>
      </c>
      <c r="I311" s="6" t="s">
        <v>72</v>
      </c>
      <c r="J311" s="11">
        <v>24017000</v>
      </c>
      <c r="K311" s="11">
        <v>6852000</v>
      </c>
      <c r="L311" s="11">
        <v>52000000</v>
      </c>
      <c r="M311" s="11">
        <v>28669000</v>
      </c>
      <c r="N311" s="3">
        <f t="shared" si="36"/>
        <v>111538000</v>
      </c>
      <c r="O311" s="17">
        <f t="shared" si="31"/>
        <v>409.64369168841358</v>
      </c>
      <c r="P311" s="17">
        <f t="shared" si="32"/>
        <v>1341.4252153484729</v>
      </c>
      <c r="Q311" s="17">
        <f t="shared" si="33"/>
        <v>52</v>
      </c>
      <c r="R311" s="17">
        <f t="shared" si="34"/>
        <v>139.62265988740185</v>
      </c>
      <c r="S311" s="11"/>
    </row>
    <row r="312" spans="1:19">
      <c r="A312" s="1" t="s">
        <v>53</v>
      </c>
      <c r="B312" s="9" t="s">
        <v>45</v>
      </c>
      <c r="C312" s="1" t="s">
        <v>5</v>
      </c>
      <c r="D312" s="2">
        <v>48959</v>
      </c>
      <c r="E312" s="2">
        <v>22303</v>
      </c>
      <c r="F312" s="2">
        <v>1100000</v>
      </c>
      <c r="G312" s="2">
        <v>329234</v>
      </c>
      <c r="H312" s="3">
        <f t="shared" si="30"/>
        <v>1500496</v>
      </c>
      <c r="I312" s="6" t="s">
        <v>72</v>
      </c>
      <c r="J312" s="11">
        <v>18022000</v>
      </c>
      <c r="K312" s="11">
        <v>17145000</v>
      </c>
      <c r="L312" s="11">
        <v>58000000</v>
      </c>
      <c r="M312" s="11">
        <v>28513000</v>
      </c>
      <c r="N312" s="3">
        <f t="shared" si="36"/>
        <v>121680000</v>
      </c>
      <c r="O312" s="17">
        <f t="shared" si="31"/>
        <v>368.10392369125185</v>
      </c>
      <c r="P312" s="17">
        <f t="shared" si="32"/>
        <v>768.73066403622829</v>
      </c>
      <c r="Q312" s="17">
        <f t="shared" si="33"/>
        <v>52.727272727272727</v>
      </c>
      <c r="R312" s="17">
        <f t="shared" si="34"/>
        <v>86.604056689163329</v>
      </c>
      <c r="S312" s="11"/>
    </row>
    <row r="313" spans="1:19">
      <c r="A313" s="1" t="s">
        <v>53</v>
      </c>
      <c r="B313" s="9" t="s">
        <v>46</v>
      </c>
      <c r="C313" s="1" t="s">
        <v>5</v>
      </c>
      <c r="D313" s="2">
        <v>81464</v>
      </c>
      <c r="E313" s="2">
        <v>8453</v>
      </c>
      <c r="F313" s="2">
        <v>398895</v>
      </c>
      <c r="G313" s="2">
        <v>532497</v>
      </c>
      <c r="H313" s="3">
        <f t="shared" si="30"/>
        <v>1021309</v>
      </c>
      <c r="I313" s="6" t="s">
        <v>72</v>
      </c>
      <c r="J313" s="11">
        <v>32341000</v>
      </c>
      <c r="K313" s="11">
        <v>5878000</v>
      </c>
      <c r="L313" s="11">
        <v>22054000</v>
      </c>
      <c r="M313" s="11">
        <v>39632000</v>
      </c>
      <c r="N313" s="3">
        <f t="shared" si="36"/>
        <v>99905000</v>
      </c>
      <c r="O313" s="17">
        <f t="shared" si="31"/>
        <v>396.9974467249337</v>
      </c>
      <c r="P313" s="17">
        <f t="shared" si="32"/>
        <v>695.37442328167515</v>
      </c>
      <c r="Q313" s="17">
        <f t="shared" si="33"/>
        <v>55.287732360646288</v>
      </c>
      <c r="R313" s="17">
        <f t="shared" si="34"/>
        <v>74.426710385222833</v>
      </c>
      <c r="S313" s="11"/>
    </row>
    <row r="314" spans="1:19">
      <c r="A314" s="1" t="s">
        <v>57</v>
      </c>
      <c r="B314" s="13">
        <v>1970</v>
      </c>
      <c r="C314" s="1" t="s">
        <v>5</v>
      </c>
      <c r="D314" s="3">
        <f t="shared" ref="D314:G333" si="37">D262+D210+D158+D106+D54+D2</f>
        <v>24035</v>
      </c>
      <c r="E314" s="3">
        <f t="shared" si="37"/>
        <v>54131</v>
      </c>
      <c r="F314" s="3">
        <f t="shared" si="37"/>
        <v>485398</v>
      </c>
      <c r="G314" s="3">
        <f t="shared" si="37"/>
        <v>990125</v>
      </c>
      <c r="H314" s="3">
        <f t="shared" si="30"/>
        <v>1553689</v>
      </c>
      <c r="I314" s="6" t="s">
        <v>72</v>
      </c>
      <c r="J314" s="11">
        <v>3060000</v>
      </c>
      <c r="K314" s="11">
        <v>3975000</v>
      </c>
      <c r="L314" s="11">
        <v>8227000</v>
      </c>
      <c r="M314" s="11">
        <v>18293000</v>
      </c>
      <c r="N314" s="3">
        <f t="shared" ref="N314:N323" si="38">SUM(J314:M314)</f>
        <v>33555000</v>
      </c>
      <c r="O314" s="17">
        <f t="shared" si="31"/>
        <v>127.31433326399001</v>
      </c>
      <c r="P314" s="17">
        <f t="shared" si="32"/>
        <v>73.43296816981028</v>
      </c>
      <c r="Q314" s="17">
        <f t="shared" si="33"/>
        <v>16.948977952113523</v>
      </c>
      <c r="R314" s="17">
        <f t="shared" si="34"/>
        <v>18.475445019568237</v>
      </c>
      <c r="S314" s="11"/>
    </row>
    <row r="315" spans="1:19">
      <c r="A315" s="1" t="s">
        <v>57</v>
      </c>
      <c r="B315" s="13">
        <v>1971</v>
      </c>
      <c r="C315" s="1" t="s">
        <v>5</v>
      </c>
      <c r="D315" s="3">
        <f t="shared" si="37"/>
        <v>27001</v>
      </c>
      <c r="E315" s="3">
        <f t="shared" si="37"/>
        <v>61179</v>
      </c>
      <c r="F315" s="3">
        <f t="shared" si="37"/>
        <v>684000</v>
      </c>
      <c r="G315" s="3">
        <f t="shared" si="37"/>
        <v>1012232</v>
      </c>
      <c r="H315" s="3">
        <f t="shared" si="30"/>
        <v>1784412</v>
      </c>
      <c r="I315" s="6" t="s">
        <v>72</v>
      </c>
      <c r="J315" s="11">
        <v>3552000</v>
      </c>
      <c r="K315" s="11">
        <v>4955000</v>
      </c>
      <c r="L315" s="11">
        <v>10100000</v>
      </c>
      <c r="M315" s="11">
        <v>20970000</v>
      </c>
      <c r="N315" s="3">
        <f t="shared" si="38"/>
        <v>39577000</v>
      </c>
      <c r="O315" s="17">
        <f t="shared" si="31"/>
        <v>131.55068330802564</v>
      </c>
      <c r="P315" s="17">
        <f t="shared" si="32"/>
        <v>80.991843606466276</v>
      </c>
      <c r="Q315" s="17">
        <f t="shared" si="33"/>
        <v>14.76608187134503</v>
      </c>
      <c r="R315" s="17">
        <f t="shared" si="34"/>
        <v>20.716594614673316</v>
      </c>
      <c r="S315" s="11"/>
    </row>
    <row r="316" spans="1:19">
      <c r="A316" s="1" t="s">
        <v>57</v>
      </c>
      <c r="B316" s="13">
        <v>1972</v>
      </c>
      <c r="C316" s="1" t="s">
        <v>5</v>
      </c>
      <c r="D316" s="3">
        <f t="shared" si="37"/>
        <v>22999</v>
      </c>
      <c r="E316" s="3">
        <f t="shared" si="37"/>
        <v>102478</v>
      </c>
      <c r="F316" s="3">
        <f t="shared" si="37"/>
        <v>539926</v>
      </c>
      <c r="G316" s="3">
        <f t="shared" si="37"/>
        <v>2043794</v>
      </c>
      <c r="H316" s="3">
        <f t="shared" si="30"/>
        <v>2709197</v>
      </c>
      <c r="I316" s="6" t="s">
        <v>72</v>
      </c>
      <c r="J316" s="11">
        <v>3167000</v>
      </c>
      <c r="K316" s="11">
        <v>8624000</v>
      </c>
      <c r="L316" s="11">
        <v>11909000</v>
      </c>
      <c r="M316" s="11">
        <v>39536000</v>
      </c>
      <c r="N316" s="3">
        <f t="shared" si="38"/>
        <v>63236000</v>
      </c>
      <c r="O316" s="17">
        <f t="shared" si="31"/>
        <v>137.70163920170441</v>
      </c>
      <c r="P316" s="17">
        <f t="shared" si="32"/>
        <v>84.154647826850635</v>
      </c>
      <c r="Q316" s="17">
        <f t="shared" si="33"/>
        <v>22.056726292121514</v>
      </c>
      <c r="R316" s="17">
        <f t="shared" si="34"/>
        <v>19.344415337357873</v>
      </c>
      <c r="S316" s="11"/>
    </row>
    <row r="317" spans="1:19">
      <c r="A317" s="1" t="s">
        <v>57</v>
      </c>
      <c r="B317" s="13">
        <v>1973</v>
      </c>
      <c r="C317" s="1" t="s">
        <v>5</v>
      </c>
      <c r="D317" s="3">
        <f t="shared" si="37"/>
        <v>27113</v>
      </c>
      <c r="E317" s="3">
        <f t="shared" si="37"/>
        <v>90423</v>
      </c>
      <c r="F317" s="3">
        <f t="shared" si="37"/>
        <v>709976</v>
      </c>
      <c r="G317" s="3">
        <f t="shared" si="37"/>
        <v>1112468</v>
      </c>
      <c r="H317" s="3">
        <f t="shared" si="30"/>
        <v>1939980</v>
      </c>
      <c r="I317" s="6" t="s">
        <v>72</v>
      </c>
      <c r="J317" s="11">
        <v>3736000</v>
      </c>
      <c r="K317" s="11">
        <v>10260000</v>
      </c>
      <c r="L317" s="11">
        <v>14939000</v>
      </c>
      <c r="M317" s="11">
        <v>31621000</v>
      </c>
      <c r="N317" s="3">
        <f t="shared" si="38"/>
        <v>60556000</v>
      </c>
      <c r="O317" s="17">
        <f t="shared" si="31"/>
        <v>137.79367830929812</v>
      </c>
      <c r="P317" s="17">
        <f t="shared" si="32"/>
        <v>113.46670647954613</v>
      </c>
      <c r="Q317" s="17">
        <f t="shared" si="33"/>
        <v>21.041556334298622</v>
      </c>
      <c r="R317" s="17">
        <f t="shared" si="34"/>
        <v>28.424188381148941</v>
      </c>
      <c r="S317" s="11"/>
    </row>
    <row r="318" spans="1:19">
      <c r="A318" s="1" t="s">
        <v>57</v>
      </c>
      <c r="B318" s="13">
        <v>1974</v>
      </c>
      <c r="C318" s="1" t="s">
        <v>5</v>
      </c>
      <c r="D318" s="3">
        <f t="shared" si="37"/>
        <v>21141</v>
      </c>
      <c r="E318" s="3">
        <f t="shared" si="37"/>
        <v>77833</v>
      </c>
      <c r="F318" s="3">
        <f t="shared" si="37"/>
        <v>73479</v>
      </c>
      <c r="G318" s="3">
        <f t="shared" si="37"/>
        <v>1654012</v>
      </c>
      <c r="H318" s="3">
        <f t="shared" si="30"/>
        <v>1826465</v>
      </c>
      <c r="I318" s="6" t="s">
        <v>72</v>
      </c>
      <c r="J318" s="11">
        <v>4809000</v>
      </c>
      <c r="K318" s="11">
        <v>12015000</v>
      </c>
      <c r="L318" s="11">
        <v>2217000</v>
      </c>
      <c r="M318" s="11">
        <v>50831000</v>
      </c>
      <c r="N318" s="3">
        <f t="shared" si="38"/>
        <v>69872000</v>
      </c>
      <c r="O318" s="17">
        <f t="shared" si="31"/>
        <v>227.47268341138073</v>
      </c>
      <c r="P318" s="17">
        <f t="shared" si="32"/>
        <v>154.36896946025465</v>
      </c>
      <c r="Q318" s="17">
        <f t="shared" si="33"/>
        <v>30.171885844935289</v>
      </c>
      <c r="R318" s="17">
        <f t="shared" si="34"/>
        <v>30.731941485309658</v>
      </c>
      <c r="S318" s="11"/>
    </row>
    <row r="319" spans="1:19">
      <c r="A319" s="1" t="s">
        <v>57</v>
      </c>
      <c r="B319" s="13">
        <v>1975</v>
      </c>
      <c r="C319" s="1" t="s">
        <v>5</v>
      </c>
      <c r="D319" s="3">
        <f t="shared" si="37"/>
        <v>35417</v>
      </c>
      <c r="E319" s="3">
        <f t="shared" si="37"/>
        <v>64266</v>
      </c>
      <c r="F319" s="3">
        <f t="shared" si="37"/>
        <v>355870</v>
      </c>
      <c r="G319" s="3">
        <f t="shared" si="37"/>
        <v>1682059</v>
      </c>
      <c r="H319" s="3">
        <f t="shared" si="30"/>
        <v>2137612</v>
      </c>
      <c r="I319" s="6" t="s">
        <v>72</v>
      </c>
      <c r="J319" s="11">
        <v>9347000</v>
      </c>
      <c r="K319" s="11">
        <v>13368000</v>
      </c>
      <c r="L319" s="11">
        <v>10362000</v>
      </c>
      <c r="M319" s="11">
        <v>65133000</v>
      </c>
      <c r="N319" s="3">
        <f t="shared" si="38"/>
        <v>98210000</v>
      </c>
      <c r="O319" s="17">
        <f t="shared" si="31"/>
        <v>263.91281023237428</v>
      </c>
      <c r="P319" s="17">
        <f t="shared" si="32"/>
        <v>208.01045654000561</v>
      </c>
      <c r="Q319" s="17">
        <f t="shared" si="33"/>
        <v>29.117374322083908</v>
      </c>
      <c r="R319" s="17">
        <f t="shared" si="34"/>
        <v>38.722185131437122</v>
      </c>
      <c r="S319" s="11"/>
    </row>
    <row r="320" spans="1:19">
      <c r="A320" s="1" t="s">
        <v>57</v>
      </c>
      <c r="B320" s="13">
        <v>1976</v>
      </c>
      <c r="C320" s="1" t="s">
        <v>5</v>
      </c>
      <c r="D320" s="3">
        <f t="shared" si="37"/>
        <v>38988</v>
      </c>
      <c r="E320" s="3">
        <f t="shared" si="37"/>
        <v>67678</v>
      </c>
      <c r="F320" s="3">
        <f t="shared" si="37"/>
        <v>208031</v>
      </c>
      <c r="G320" s="3">
        <f t="shared" si="37"/>
        <v>1937154</v>
      </c>
      <c r="H320" s="3">
        <f t="shared" si="30"/>
        <v>2251851</v>
      </c>
      <c r="I320" s="6" t="s">
        <v>72</v>
      </c>
      <c r="J320" s="11">
        <v>11166000</v>
      </c>
      <c r="K320" s="11">
        <v>14800000</v>
      </c>
      <c r="L320" s="11">
        <v>6693000</v>
      </c>
      <c r="M320" s="11">
        <v>78404000</v>
      </c>
      <c r="N320" s="3">
        <f t="shared" si="38"/>
        <v>111063000</v>
      </c>
      <c r="O320" s="17">
        <f t="shared" si="31"/>
        <v>286.3958140966451</v>
      </c>
      <c r="P320" s="17">
        <f t="shared" si="32"/>
        <v>218.68258518277727</v>
      </c>
      <c r="Q320" s="17">
        <f t="shared" si="33"/>
        <v>32.173089587609539</v>
      </c>
      <c r="R320" s="17">
        <f t="shared" si="34"/>
        <v>40.473808483992499</v>
      </c>
      <c r="S320" s="11"/>
    </row>
    <row r="321" spans="1:19">
      <c r="A321" s="1" t="s">
        <v>57</v>
      </c>
      <c r="B321" s="13">
        <v>1977</v>
      </c>
      <c r="C321" s="1" t="s">
        <v>5</v>
      </c>
      <c r="D321" s="3">
        <f t="shared" si="37"/>
        <v>20626</v>
      </c>
      <c r="E321" s="3">
        <f t="shared" si="37"/>
        <v>77833</v>
      </c>
      <c r="F321" s="3">
        <f t="shared" si="37"/>
        <v>210000</v>
      </c>
      <c r="G321" s="3">
        <f t="shared" si="37"/>
        <v>2582450</v>
      </c>
      <c r="H321" s="3">
        <f t="shared" si="30"/>
        <v>2890909</v>
      </c>
      <c r="I321" s="6" t="s">
        <v>72</v>
      </c>
      <c r="J321" s="11">
        <v>6129000</v>
      </c>
      <c r="K321" s="11">
        <v>19884000</v>
      </c>
      <c r="L321" s="11">
        <v>7531000</v>
      </c>
      <c r="M321" s="11">
        <v>123438000</v>
      </c>
      <c r="N321" s="3">
        <f t="shared" si="38"/>
        <v>156982000</v>
      </c>
      <c r="O321" s="17">
        <f t="shared" si="31"/>
        <v>297.14922912828467</v>
      </c>
      <c r="P321" s="17">
        <f t="shared" si="32"/>
        <v>255.47004483959245</v>
      </c>
      <c r="Q321" s="17">
        <f t="shared" si="33"/>
        <v>35.861904761904761</v>
      </c>
      <c r="R321" s="17">
        <f t="shared" si="34"/>
        <v>47.798795717245248</v>
      </c>
      <c r="S321" s="11"/>
    </row>
    <row r="322" spans="1:19">
      <c r="A322" s="1" t="s">
        <v>57</v>
      </c>
      <c r="B322" s="13">
        <v>1978</v>
      </c>
      <c r="C322" s="1" t="s">
        <v>5</v>
      </c>
      <c r="D322" s="3">
        <f t="shared" si="37"/>
        <v>28985</v>
      </c>
      <c r="E322" s="3">
        <f t="shared" si="37"/>
        <v>146754</v>
      </c>
      <c r="F322" s="3">
        <f t="shared" si="37"/>
        <v>670000</v>
      </c>
      <c r="G322" s="3">
        <f t="shared" si="37"/>
        <v>3770027</v>
      </c>
      <c r="H322" s="3">
        <f t="shared" ref="H322:H365" si="39">SUM(D322:G322)</f>
        <v>4615766</v>
      </c>
      <c r="I322" s="6" t="s">
        <v>72</v>
      </c>
      <c r="J322" s="11">
        <v>8829000</v>
      </c>
      <c r="K322" s="11">
        <v>31910000</v>
      </c>
      <c r="L322" s="11">
        <v>26096000</v>
      </c>
      <c r="M322" s="11">
        <v>203518000</v>
      </c>
      <c r="N322" s="3">
        <f t="shared" si="38"/>
        <v>270353000</v>
      </c>
      <c r="O322" s="17">
        <f t="shared" ref="O322:O365" si="40">IF(AND(D322&gt;0,J322&gt;0),J322/D322,"")</f>
        <v>304.60583060203555</v>
      </c>
      <c r="P322" s="17">
        <f t="shared" ref="P322:P365" si="41">IF(AND(E322&gt;0,K322&gt;0),K322/E322,"")</f>
        <v>217.43870695176963</v>
      </c>
      <c r="Q322" s="17">
        <f t="shared" ref="Q322:Q365" si="42">IF(AND(F322&gt;0,L322&gt;0),L322/F322,"")</f>
        <v>38.949253731343283</v>
      </c>
      <c r="R322" s="17">
        <f t="shared" ref="R322:R365" si="43">IF(AND(G322&gt;0,M322&gt;0),M322/G322,"")</f>
        <v>53.983167759806491</v>
      </c>
      <c r="S322" s="11"/>
    </row>
    <row r="323" spans="1:19">
      <c r="A323" s="1" t="s">
        <v>57</v>
      </c>
      <c r="B323" s="13">
        <v>1979</v>
      </c>
      <c r="C323" s="1" t="s">
        <v>5</v>
      </c>
      <c r="D323" s="3">
        <f t="shared" si="37"/>
        <v>15372</v>
      </c>
      <c r="E323" s="3">
        <f t="shared" si="37"/>
        <v>117786</v>
      </c>
      <c r="F323" s="3">
        <f t="shared" si="37"/>
        <v>396847</v>
      </c>
      <c r="G323" s="3">
        <f t="shared" si="37"/>
        <v>5537577</v>
      </c>
      <c r="H323" s="3">
        <f t="shared" si="39"/>
        <v>6067582</v>
      </c>
      <c r="I323" s="6" t="s">
        <v>72</v>
      </c>
      <c r="J323" s="11">
        <v>6193000</v>
      </c>
      <c r="K323" s="11">
        <v>35872000</v>
      </c>
      <c r="L323" s="11">
        <v>21050000</v>
      </c>
      <c r="M323" s="11">
        <v>305247000</v>
      </c>
      <c r="N323" s="3">
        <f t="shared" si="38"/>
        <v>368362000</v>
      </c>
      <c r="O323" s="17">
        <f t="shared" si="40"/>
        <v>402.87535779339061</v>
      </c>
      <c r="P323" s="17">
        <f t="shared" si="41"/>
        <v>304.55232370570354</v>
      </c>
      <c r="Q323" s="17">
        <f t="shared" si="42"/>
        <v>53.04311233296459</v>
      </c>
      <c r="R323" s="17">
        <f t="shared" si="43"/>
        <v>55.122845244409241</v>
      </c>
      <c r="S323" s="11"/>
    </row>
    <row r="324" spans="1:19">
      <c r="A324" s="1" t="s">
        <v>57</v>
      </c>
      <c r="B324" s="9" t="s">
        <v>4</v>
      </c>
      <c r="C324" s="1" t="s">
        <v>5</v>
      </c>
      <c r="D324" s="3">
        <f t="shared" si="37"/>
        <v>17856</v>
      </c>
      <c r="E324" s="3">
        <f t="shared" si="37"/>
        <v>169821</v>
      </c>
      <c r="F324" s="3">
        <f t="shared" si="37"/>
        <v>299597</v>
      </c>
      <c r="G324" s="3">
        <f t="shared" si="37"/>
        <v>6604686</v>
      </c>
      <c r="H324" s="3">
        <f t="shared" si="39"/>
        <v>7091960</v>
      </c>
      <c r="I324" s="6" t="s">
        <v>72</v>
      </c>
      <c r="J324" s="11">
        <v>7839000</v>
      </c>
      <c r="K324" s="11">
        <v>58340000</v>
      </c>
      <c r="L324" s="11">
        <v>18018000</v>
      </c>
      <c r="M324" s="11">
        <v>445484000</v>
      </c>
      <c r="N324" s="3">
        <f t="shared" ref="N324:N365" si="44">SUM(J324:M324)</f>
        <v>529681000</v>
      </c>
      <c r="O324" s="17">
        <f t="shared" si="40"/>
        <v>439.01209677419354</v>
      </c>
      <c r="P324" s="17">
        <f t="shared" si="41"/>
        <v>343.53819610060003</v>
      </c>
      <c r="Q324" s="17">
        <f t="shared" si="42"/>
        <v>60.140789126726901</v>
      </c>
      <c r="R324" s="17">
        <f t="shared" si="43"/>
        <v>67.449686480174833</v>
      </c>
      <c r="S324" s="11"/>
    </row>
    <row r="325" spans="1:19">
      <c r="A325" s="1" t="s">
        <v>57</v>
      </c>
      <c r="B325" s="9" t="s">
        <v>6</v>
      </c>
      <c r="C325" s="1" t="s">
        <v>5</v>
      </c>
      <c r="D325" s="3">
        <f t="shared" si="37"/>
        <v>15313</v>
      </c>
      <c r="E325" s="3">
        <f t="shared" si="37"/>
        <v>245428</v>
      </c>
      <c r="F325" s="3">
        <f t="shared" si="37"/>
        <v>132725</v>
      </c>
      <c r="G325" s="3">
        <f t="shared" si="37"/>
        <v>8511477</v>
      </c>
      <c r="H325" s="3">
        <f t="shared" si="39"/>
        <v>8904943</v>
      </c>
      <c r="I325" s="6" t="s">
        <v>72</v>
      </c>
      <c r="J325" s="11">
        <v>7139000</v>
      </c>
      <c r="K325" s="11">
        <v>75248000</v>
      </c>
      <c r="L325" s="11">
        <v>11864000</v>
      </c>
      <c r="M325" s="11">
        <v>655970000</v>
      </c>
      <c r="N325" s="3">
        <f t="shared" si="44"/>
        <v>750221000</v>
      </c>
      <c r="O325" s="17">
        <f t="shared" si="40"/>
        <v>466.20518513681185</v>
      </c>
      <c r="P325" s="17">
        <f t="shared" si="41"/>
        <v>306.59908404908975</v>
      </c>
      <c r="Q325" s="17">
        <f t="shared" si="42"/>
        <v>89.387831983424377</v>
      </c>
      <c r="R325" s="17">
        <f t="shared" si="43"/>
        <v>77.068880054542831</v>
      </c>
      <c r="S325" s="11"/>
    </row>
    <row r="326" spans="1:19">
      <c r="A326" s="1" t="s">
        <v>57</v>
      </c>
      <c r="B326" s="9" t="s">
        <v>7</v>
      </c>
      <c r="C326" s="1" t="s">
        <v>5</v>
      </c>
      <c r="D326" s="3">
        <f t="shared" si="37"/>
        <v>14280</v>
      </c>
      <c r="E326" s="3">
        <f t="shared" si="37"/>
        <v>276649</v>
      </c>
      <c r="F326" s="3">
        <f t="shared" si="37"/>
        <v>184873</v>
      </c>
      <c r="G326" s="3">
        <f t="shared" si="37"/>
        <v>9375699</v>
      </c>
      <c r="H326" s="3">
        <f t="shared" si="39"/>
        <v>9851501</v>
      </c>
      <c r="I326" s="6" t="s">
        <v>72</v>
      </c>
      <c r="J326" s="11">
        <v>6352000</v>
      </c>
      <c r="K326" s="11">
        <v>75798000</v>
      </c>
      <c r="L326" s="11">
        <v>15483000</v>
      </c>
      <c r="M326" s="11">
        <v>688486000</v>
      </c>
      <c r="N326" s="3">
        <f t="shared" si="44"/>
        <v>786119000</v>
      </c>
      <c r="O326" s="17">
        <f t="shared" si="40"/>
        <v>444.81792717086836</v>
      </c>
      <c r="P326" s="17">
        <f t="shared" si="41"/>
        <v>273.9861702012297</v>
      </c>
      <c r="Q326" s="17">
        <f t="shared" si="42"/>
        <v>83.74938471274875</v>
      </c>
      <c r="R326" s="17">
        <f t="shared" si="43"/>
        <v>73.433031499838037</v>
      </c>
      <c r="S326" s="11"/>
    </row>
    <row r="327" spans="1:19">
      <c r="A327" s="1" t="s">
        <v>57</v>
      </c>
      <c r="B327" s="9" t="s">
        <v>8</v>
      </c>
      <c r="C327" s="1" t="s">
        <v>5</v>
      </c>
      <c r="D327" s="3">
        <f t="shared" si="37"/>
        <v>11785</v>
      </c>
      <c r="E327" s="3">
        <f t="shared" si="37"/>
        <v>153156</v>
      </c>
      <c r="F327" s="3">
        <f t="shared" si="37"/>
        <v>154383</v>
      </c>
      <c r="G327" s="3">
        <f t="shared" si="37"/>
        <v>10226412</v>
      </c>
      <c r="H327" s="3">
        <f t="shared" si="39"/>
        <v>10545736</v>
      </c>
      <c r="I327" s="6" t="s">
        <v>72</v>
      </c>
      <c r="J327" s="11">
        <v>5882000</v>
      </c>
      <c r="K327" s="11">
        <v>79659000</v>
      </c>
      <c r="L327" s="11">
        <v>11856000</v>
      </c>
      <c r="M327" s="11">
        <v>684284000</v>
      </c>
      <c r="N327" s="3">
        <f t="shared" si="44"/>
        <v>781681000</v>
      </c>
      <c r="O327" s="17">
        <f t="shared" si="40"/>
        <v>499.10903691132796</v>
      </c>
      <c r="P327" s="17">
        <f t="shared" si="41"/>
        <v>520.11674371229333</v>
      </c>
      <c r="Q327" s="17">
        <f t="shared" si="42"/>
        <v>76.796020287207782</v>
      </c>
      <c r="R327" s="17">
        <f t="shared" si="43"/>
        <v>66.913400320659875</v>
      </c>
      <c r="S327" s="11"/>
    </row>
    <row r="328" spans="1:19">
      <c r="A328" s="1" t="s">
        <v>57</v>
      </c>
      <c r="B328" s="9" t="s">
        <v>9</v>
      </c>
      <c r="C328" s="1" t="s">
        <v>5</v>
      </c>
      <c r="D328" s="3">
        <f t="shared" si="37"/>
        <v>5271</v>
      </c>
      <c r="E328" s="3">
        <f t="shared" si="37"/>
        <v>115997</v>
      </c>
      <c r="F328" s="3">
        <f t="shared" si="37"/>
        <v>232290</v>
      </c>
      <c r="G328" s="3">
        <f t="shared" si="37"/>
        <v>10968020</v>
      </c>
      <c r="H328" s="3">
        <f t="shared" si="39"/>
        <v>11321578</v>
      </c>
      <c r="I328" s="6" t="s">
        <v>72</v>
      </c>
      <c r="J328" s="11">
        <v>2899000</v>
      </c>
      <c r="K328" s="11">
        <v>72478000</v>
      </c>
      <c r="L328" s="11">
        <v>17025000</v>
      </c>
      <c r="M328" s="11">
        <v>744853000</v>
      </c>
      <c r="N328" s="3">
        <f t="shared" si="44"/>
        <v>837255000</v>
      </c>
      <c r="O328" s="17">
        <f t="shared" si="40"/>
        <v>549.99051413394045</v>
      </c>
      <c r="P328" s="17">
        <f t="shared" si="41"/>
        <v>624.82650413372755</v>
      </c>
      <c r="Q328" s="17">
        <f t="shared" si="42"/>
        <v>73.292005682551988</v>
      </c>
      <c r="R328" s="17">
        <f t="shared" si="43"/>
        <v>67.911345894701142</v>
      </c>
      <c r="S328" s="11"/>
    </row>
    <row r="329" spans="1:19">
      <c r="A329" s="1" t="s">
        <v>57</v>
      </c>
      <c r="B329" s="9" t="s">
        <v>10</v>
      </c>
      <c r="C329" s="1" t="s">
        <v>5</v>
      </c>
      <c r="D329" s="3">
        <f t="shared" si="37"/>
        <v>8939</v>
      </c>
      <c r="E329" s="3">
        <f t="shared" si="37"/>
        <v>83998</v>
      </c>
      <c r="F329" s="3">
        <f t="shared" si="37"/>
        <v>169581</v>
      </c>
      <c r="G329" s="3">
        <f t="shared" si="37"/>
        <v>10032217</v>
      </c>
      <c r="H329" s="3">
        <f t="shared" si="39"/>
        <v>10294735</v>
      </c>
      <c r="I329" s="6" t="s">
        <v>72</v>
      </c>
      <c r="J329" s="11">
        <v>8020000</v>
      </c>
      <c r="K329" s="11">
        <v>51196000</v>
      </c>
      <c r="L329" s="11">
        <v>9724000</v>
      </c>
      <c r="M329" s="11">
        <v>592954000</v>
      </c>
      <c r="N329" s="3">
        <f t="shared" si="44"/>
        <v>661894000</v>
      </c>
      <c r="O329" s="17">
        <f t="shared" si="40"/>
        <v>897.19207965096768</v>
      </c>
      <c r="P329" s="17">
        <f t="shared" si="41"/>
        <v>609.49070215957522</v>
      </c>
      <c r="Q329" s="17">
        <f t="shared" si="42"/>
        <v>57.341329512150537</v>
      </c>
      <c r="R329" s="17">
        <f t="shared" si="43"/>
        <v>59.104981481162142</v>
      </c>
      <c r="S329" s="11"/>
    </row>
    <row r="330" spans="1:19">
      <c r="A330" s="1" t="s">
        <v>57</v>
      </c>
      <c r="B330" s="9" t="s">
        <v>11</v>
      </c>
      <c r="C330" s="1" t="s">
        <v>5</v>
      </c>
      <c r="D330" s="3">
        <f t="shared" si="37"/>
        <v>10339</v>
      </c>
      <c r="E330" s="3">
        <f t="shared" si="37"/>
        <v>65873</v>
      </c>
      <c r="F330" s="3">
        <f t="shared" si="37"/>
        <v>200244</v>
      </c>
      <c r="G330" s="3">
        <f t="shared" si="37"/>
        <v>11164442</v>
      </c>
      <c r="H330" s="3">
        <f t="shared" si="39"/>
        <v>11440898</v>
      </c>
      <c r="I330" s="6" t="s">
        <v>72</v>
      </c>
      <c r="J330" s="11">
        <v>7395000</v>
      </c>
      <c r="K330" s="11">
        <v>50549000</v>
      </c>
      <c r="L330" s="11">
        <v>12573000</v>
      </c>
      <c r="M330" s="11">
        <v>623469000</v>
      </c>
      <c r="N330" s="3">
        <f t="shared" si="44"/>
        <v>693986000</v>
      </c>
      <c r="O330" s="17">
        <f t="shared" si="40"/>
        <v>715.25292581487577</v>
      </c>
      <c r="P330" s="17">
        <f t="shared" si="41"/>
        <v>767.37054635434856</v>
      </c>
      <c r="Q330" s="17">
        <f t="shared" si="42"/>
        <v>62.788398154251816</v>
      </c>
      <c r="R330" s="17">
        <f t="shared" si="43"/>
        <v>55.844170268428996</v>
      </c>
      <c r="S330" s="11"/>
    </row>
    <row r="331" spans="1:19">
      <c r="A331" s="1" t="s">
        <v>57</v>
      </c>
      <c r="B331" s="9" t="s">
        <v>12</v>
      </c>
      <c r="C331" s="1" t="s">
        <v>5</v>
      </c>
      <c r="D331" s="3">
        <f t="shared" si="37"/>
        <v>13653</v>
      </c>
      <c r="E331" s="3">
        <f t="shared" si="37"/>
        <v>110038</v>
      </c>
      <c r="F331" s="3">
        <f t="shared" si="37"/>
        <v>179444</v>
      </c>
      <c r="G331" s="3">
        <f t="shared" si="37"/>
        <v>11084641</v>
      </c>
      <c r="H331" s="3">
        <f t="shared" si="39"/>
        <v>11387776</v>
      </c>
      <c r="I331" s="6" t="s">
        <v>72</v>
      </c>
      <c r="J331" s="11">
        <v>8307000</v>
      </c>
      <c r="K331" s="11">
        <v>54454000</v>
      </c>
      <c r="L331" s="11">
        <v>10261000</v>
      </c>
      <c r="M331" s="11">
        <v>577116000</v>
      </c>
      <c r="N331" s="3">
        <f t="shared" si="44"/>
        <v>650138000</v>
      </c>
      <c r="O331" s="17">
        <f t="shared" si="40"/>
        <v>608.43770599868162</v>
      </c>
      <c r="P331" s="17">
        <f t="shared" si="41"/>
        <v>494.86541013104562</v>
      </c>
      <c r="Q331" s="17">
        <f t="shared" si="42"/>
        <v>57.182184971355966</v>
      </c>
      <c r="R331" s="17">
        <f t="shared" si="43"/>
        <v>52.064473716379268</v>
      </c>
      <c r="S331" s="11"/>
    </row>
    <row r="332" spans="1:19">
      <c r="A332" s="1" t="s">
        <v>57</v>
      </c>
      <c r="B332" s="9" t="s">
        <v>13</v>
      </c>
      <c r="C332" s="1" t="s">
        <v>5</v>
      </c>
      <c r="D332" s="3">
        <f t="shared" si="37"/>
        <v>11229</v>
      </c>
      <c r="E332" s="3">
        <f t="shared" si="37"/>
        <v>53314</v>
      </c>
      <c r="F332" s="3">
        <f t="shared" si="37"/>
        <v>164662</v>
      </c>
      <c r="G332" s="3">
        <f t="shared" si="37"/>
        <v>11138364</v>
      </c>
      <c r="H332" s="3">
        <f t="shared" si="39"/>
        <v>11367569</v>
      </c>
      <c r="I332" s="6" t="s">
        <v>72</v>
      </c>
      <c r="J332" s="11">
        <v>8621000</v>
      </c>
      <c r="K332" s="11">
        <v>46469000</v>
      </c>
      <c r="L332" s="11">
        <v>9998000</v>
      </c>
      <c r="M332" s="11">
        <v>607356000</v>
      </c>
      <c r="N332" s="3">
        <f t="shared" si="44"/>
        <v>672444000</v>
      </c>
      <c r="O332" s="17">
        <f t="shared" si="40"/>
        <v>767.74423368064834</v>
      </c>
      <c r="P332" s="17">
        <f t="shared" si="41"/>
        <v>871.60970851933826</v>
      </c>
      <c r="Q332" s="17">
        <f t="shared" si="42"/>
        <v>60.718319952387311</v>
      </c>
      <c r="R332" s="17">
        <f t="shared" si="43"/>
        <v>54.52829517871745</v>
      </c>
      <c r="S332" s="11"/>
    </row>
    <row r="333" spans="1:19">
      <c r="A333" s="1" t="s">
        <v>57</v>
      </c>
      <c r="B333" s="9" t="s">
        <v>14</v>
      </c>
      <c r="C333" s="1" t="s">
        <v>5</v>
      </c>
      <c r="D333" s="3">
        <f t="shared" si="37"/>
        <v>4823</v>
      </c>
      <c r="E333" s="3">
        <f t="shared" si="37"/>
        <v>51802</v>
      </c>
      <c r="F333" s="3">
        <f t="shared" si="37"/>
        <v>221702</v>
      </c>
      <c r="G333" s="3">
        <f t="shared" si="37"/>
        <v>9169916</v>
      </c>
      <c r="H333" s="3">
        <f t="shared" si="39"/>
        <v>9448243</v>
      </c>
      <c r="I333" s="6" t="s">
        <v>72</v>
      </c>
      <c r="J333" s="11">
        <v>7308000</v>
      </c>
      <c r="K333" s="11">
        <v>39616000</v>
      </c>
      <c r="L333" s="11">
        <v>16275000</v>
      </c>
      <c r="M333" s="11">
        <v>602378000</v>
      </c>
      <c r="N333" s="3">
        <f t="shared" si="44"/>
        <v>665577000</v>
      </c>
      <c r="O333" s="17">
        <f t="shared" si="40"/>
        <v>1515.2394775036284</v>
      </c>
      <c r="P333" s="17">
        <f t="shared" si="41"/>
        <v>764.75811744720284</v>
      </c>
      <c r="Q333" s="17">
        <f t="shared" si="42"/>
        <v>73.409351291373099</v>
      </c>
      <c r="R333" s="17">
        <f t="shared" si="43"/>
        <v>65.690678082547322</v>
      </c>
      <c r="S333" s="11"/>
    </row>
    <row r="334" spans="1:19">
      <c r="A334" s="1" t="s">
        <v>57</v>
      </c>
      <c r="B334" s="9" t="s">
        <v>15</v>
      </c>
      <c r="C334" s="1" t="s">
        <v>5</v>
      </c>
      <c r="D334" s="3">
        <f t="shared" ref="D334:G353" si="45">D282+D230+D178+D126+D74+D22</f>
        <v>1015</v>
      </c>
      <c r="E334" s="3">
        <f t="shared" si="45"/>
        <v>46698</v>
      </c>
      <c r="F334" s="3">
        <f t="shared" si="45"/>
        <v>327607</v>
      </c>
      <c r="G334" s="3">
        <f t="shared" si="45"/>
        <v>8436830</v>
      </c>
      <c r="H334" s="3">
        <f t="shared" si="39"/>
        <v>8812150</v>
      </c>
      <c r="I334" s="6" t="s">
        <v>72</v>
      </c>
      <c r="J334" s="11">
        <v>752000</v>
      </c>
      <c r="K334" s="11">
        <v>43551000</v>
      </c>
      <c r="L334" s="11">
        <v>23745000</v>
      </c>
      <c r="M334" s="11">
        <v>530449000</v>
      </c>
      <c r="N334" s="3">
        <f t="shared" si="44"/>
        <v>598497000</v>
      </c>
      <c r="O334" s="17">
        <f t="shared" si="40"/>
        <v>740.88669950738915</v>
      </c>
      <c r="P334" s="17">
        <f t="shared" si="41"/>
        <v>932.60953359886935</v>
      </c>
      <c r="Q334" s="17">
        <f t="shared" si="42"/>
        <v>72.480136260824708</v>
      </c>
      <c r="R334" s="17">
        <f t="shared" si="43"/>
        <v>62.873022213319459</v>
      </c>
      <c r="S334" s="11"/>
    </row>
    <row r="335" spans="1:19">
      <c r="A335" s="1" t="s">
        <v>57</v>
      </c>
      <c r="B335" s="9" t="s">
        <v>16</v>
      </c>
      <c r="C335" s="1" t="s">
        <v>5</v>
      </c>
      <c r="D335" s="3">
        <f t="shared" si="45"/>
        <v>666</v>
      </c>
      <c r="E335" s="3">
        <f t="shared" si="45"/>
        <v>35348</v>
      </c>
      <c r="F335" s="3">
        <f t="shared" si="45"/>
        <v>507070</v>
      </c>
      <c r="G335" s="3">
        <f t="shared" si="45"/>
        <v>8473538</v>
      </c>
      <c r="H335" s="3">
        <f t="shared" si="39"/>
        <v>9016622</v>
      </c>
      <c r="I335" s="6" t="s">
        <v>72</v>
      </c>
      <c r="J335" s="11">
        <v>376000</v>
      </c>
      <c r="K335" s="11">
        <v>36482000</v>
      </c>
      <c r="L335" s="11">
        <v>35634000</v>
      </c>
      <c r="M335" s="11">
        <v>566832000</v>
      </c>
      <c r="N335" s="3">
        <f t="shared" si="44"/>
        <v>639324000</v>
      </c>
      <c r="O335" s="17">
        <f t="shared" si="40"/>
        <v>564.56456456456453</v>
      </c>
      <c r="P335" s="17">
        <f t="shared" si="41"/>
        <v>1032.0810229715967</v>
      </c>
      <c r="Q335" s="17">
        <f t="shared" si="42"/>
        <v>70.274321099650933</v>
      </c>
      <c r="R335" s="17">
        <f t="shared" si="43"/>
        <v>66.894371630834726</v>
      </c>
      <c r="S335" s="11"/>
    </row>
    <row r="336" spans="1:19">
      <c r="A336" s="1" t="s">
        <v>57</v>
      </c>
      <c r="B336" s="9" t="s">
        <v>17</v>
      </c>
      <c r="C336" s="1" t="s">
        <v>5</v>
      </c>
      <c r="D336" s="3">
        <f t="shared" si="45"/>
        <v>1857</v>
      </c>
      <c r="E336" s="3">
        <f t="shared" si="45"/>
        <v>38741</v>
      </c>
      <c r="F336" s="3">
        <f t="shared" si="45"/>
        <v>935755</v>
      </c>
      <c r="G336" s="3">
        <f t="shared" si="45"/>
        <v>9227165</v>
      </c>
      <c r="H336" s="3">
        <f t="shared" si="39"/>
        <v>10203518</v>
      </c>
      <c r="I336" s="6" t="s">
        <v>72</v>
      </c>
      <c r="J336" s="11">
        <v>1769000</v>
      </c>
      <c r="K336" s="11">
        <v>44460000</v>
      </c>
      <c r="L336" s="11">
        <v>43375000</v>
      </c>
      <c r="M336" s="11">
        <v>534500000</v>
      </c>
      <c r="N336" s="3">
        <f t="shared" si="44"/>
        <v>624104000</v>
      </c>
      <c r="O336" s="17">
        <f t="shared" si="40"/>
        <v>952.61173936456646</v>
      </c>
      <c r="P336" s="17">
        <f t="shared" si="41"/>
        <v>1147.6213830308975</v>
      </c>
      <c r="Q336" s="17">
        <f t="shared" si="42"/>
        <v>46.352944948196914</v>
      </c>
      <c r="R336" s="17">
        <f t="shared" si="43"/>
        <v>57.92678466246133</v>
      </c>
      <c r="S336" s="11"/>
    </row>
    <row r="337" spans="1:19">
      <c r="A337" s="1" t="s">
        <v>57</v>
      </c>
      <c r="B337" s="9" t="s">
        <v>18</v>
      </c>
      <c r="C337" s="1" t="s">
        <v>5</v>
      </c>
      <c r="D337" s="3">
        <f t="shared" si="45"/>
        <v>28534</v>
      </c>
      <c r="E337" s="3">
        <f t="shared" si="45"/>
        <v>39994</v>
      </c>
      <c r="F337" s="3">
        <f t="shared" si="45"/>
        <v>1164055</v>
      </c>
      <c r="G337" s="3">
        <f t="shared" si="45"/>
        <v>11882755</v>
      </c>
      <c r="H337" s="3">
        <f t="shared" si="39"/>
        <v>13115338</v>
      </c>
      <c r="I337" s="6" t="s">
        <v>72</v>
      </c>
      <c r="J337" s="11">
        <v>7278000</v>
      </c>
      <c r="K337" s="11">
        <v>38039000</v>
      </c>
      <c r="L337" s="11">
        <v>49584000</v>
      </c>
      <c r="M337" s="11">
        <v>625343000</v>
      </c>
      <c r="N337" s="3">
        <f t="shared" si="44"/>
        <v>720244000</v>
      </c>
      <c r="O337" s="17">
        <f t="shared" si="40"/>
        <v>255.06413401556037</v>
      </c>
      <c r="P337" s="17">
        <f t="shared" si="41"/>
        <v>951.1176676501475</v>
      </c>
      <c r="Q337" s="17">
        <f t="shared" si="42"/>
        <v>42.595925450257937</v>
      </c>
      <c r="R337" s="17">
        <f t="shared" si="43"/>
        <v>52.626095547707578</v>
      </c>
      <c r="S337" s="11"/>
    </row>
    <row r="338" spans="1:19">
      <c r="A338" s="1" t="s">
        <v>57</v>
      </c>
      <c r="B338" s="9" t="s">
        <v>19</v>
      </c>
      <c r="C338" s="1" t="s">
        <v>5</v>
      </c>
      <c r="D338" s="3">
        <f t="shared" si="45"/>
        <v>56710</v>
      </c>
      <c r="E338" s="3">
        <f t="shared" si="45"/>
        <v>72825</v>
      </c>
      <c r="F338" s="3">
        <f t="shared" si="45"/>
        <v>1176828</v>
      </c>
      <c r="G338" s="3">
        <f t="shared" si="45"/>
        <v>10951436</v>
      </c>
      <c r="H338" s="3">
        <f t="shared" si="39"/>
        <v>12257799</v>
      </c>
      <c r="I338" s="6" t="s">
        <v>72</v>
      </c>
      <c r="J338" s="11">
        <v>13520000</v>
      </c>
      <c r="K338" s="11">
        <v>42449000</v>
      </c>
      <c r="L338" s="11">
        <v>40312000</v>
      </c>
      <c r="M338" s="11">
        <v>553169000</v>
      </c>
      <c r="N338" s="3">
        <f t="shared" si="44"/>
        <v>649450000</v>
      </c>
      <c r="O338" s="17">
        <f t="shared" si="40"/>
        <v>238.40592488097337</v>
      </c>
      <c r="P338" s="17">
        <f t="shared" si="41"/>
        <v>582.89049090284925</v>
      </c>
      <c r="Q338" s="17">
        <f t="shared" si="42"/>
        <v>34.254793393766974</v>
      </c>
      <c r="R338" s="17">
        <f t="shared" si="43"/>
        <v>50.5110927918494</v>
      </c>
      <c r="S338" s="11"/>
    </row>
    <row r="339" spans="1:19">
      <c r="A339" s="1" t="s">
        <v>57</v>
      </c>
      <c r="B339" s="9" t="s">
        <v>20</v>
      </c>
      <c r="C339" s="1" t="s">
        <v>5</v>
      </c>
      <c r="D339" s="3">
        <f t="shared" si="45"/>
        <v>42424</v>
      </c>
      <c r="E339" s="3">
        <f t="shared" si="45"/>
        <v>40820</v>
      </c>
      <c r="F339" s="3">
        <f t="shared" si="45"/>
        <v>3235558</v>
      </c>
      <c r="G339" s="3">
        <f t="shared" si="45"/>
        <v>10313274</v>
      </c>
      <c r="H339" s="3">
        <f t="shared" si="39"/>
        <v>13632076</v>
      </c>
      <c r="I339" s="6" t="s">
        <v>72</v>
      </c>
      <c r="J339" s="11">
        <v>11644000</v>
      </c>
      <c r="K339" s="11">
        <v>31302000</v>
      </c>
      <c r="L339" s="11">
        <v>96470000</v>
      </c>
      <c r="M339" s="11">
        <v>481984000</v>
      </c>
      <c r="N339" s="3">
        <f t="shared" si="44"/>
        <v>621400000</v>
      </c>
      <c r="O339" s="17">
        <f t="shared" si="40"/>
        <v>274.46728267018671</v>
      </c>
      <c r="P339" s="17">
        <f t="shared" si="41"/>
        <v>766.82998530132284</v>
      </c>
      <c r="Q339" s="17">
        <f t="shared" si="42"/>
        <v>29.815568133842756</v>
      </c>
      <c r="R339" s="17">
        <f t="shared" si="43"/>
        <v>46.73433479998689</v>
      </c>
      <c r="S339" s="11"/>
    </row>
    <row r="340" spans="1:19">
      <c r="A340" s="1" t="s">
        <v>57</v>
      </c>
      <c r="B340" s="9" t="s">
        <v>21</v>
      </c>
      <c r="C340" s="1" t="s">
        <v>5</v>
      </c>
      <c r="D340" s="3">
        <f t="shared" si="45"/>
        <v>67798</v>
      </c>
      <c r="E340" s="3">
        <f t="shared" si="45"/>
        <v>17322</v>
      </c>
      <c r="F340" s="3">
        <f t="shared" si="45"/>
        <v>2651413</v>
      </c>
      <c r="G340" s="3">
        <f t="shared" si="45"/>
        <v>10244039</v>
      </c>
      <c r="H340" s="3">
        <f t="shared" si="39"/>
        <v>12980572</v>
      </c>
      <c r="I340" s="6" t="s">
        <v>72</v>
      </c>
      <c r="J340" s="11">
        <v>18471000</v>
      </c>
      <c r="K340" s="11">
        <v>17522000</v>
      </c>
      <c r="L340" s="11">
        <v>79917000</v>
      </c>
      <c r="M340" s="11">
        <v>491485000</v>
      </c>
      <c r="N340" s="3">
        <f t="shared" si="44"/>
        <v>607395000</v>
      </c>
      <c r="O340" s="17">
        <f t="shared" si="40"/>
        <v>272.44166494586864</v>
      </c>
      <c r="P340" s="17">
        <f t="shared" si="41"/>
        <v>1011.5460108532502</v>
      </c>
      <c r="Q340" s="17">
        <f t="shared" si="42"/>
        <v>30.141286928894139</v>
      </c>
      <c r="R340" s="17">
        <f t="shared" si="43"/>
        <v>47.977658031173057</v>
      </c>
      <c r="S340" s="11"/>
    </row>
    <row r="341" spans="1:19">
      <c r="A341" s="1" t="s">
        <v>57</v>
      </c>
      <c r="B341" s="9" t="s">
        <v>22</v>
      </c>
      <c r="C341" s="1" t="s">
        <v>5</v>
      </c>
      <c r="D341" s="3">
        <f t="shared" si="45"/>
        <v>64023</v>
      </c>
      <c r="E341" s="3">
        <f t="shared" si="45"/>
        <v>14509</v>
      </c>
      <c r="F341" s="3">
        <f t="shared" si="45"/>
        <v>3253327</v>
      </c>
      <c r="G341" s="3">
        <f t="shared" si="45"/>
        <v>9152259</v>
      </c>
      <c r="H341" s="3">
        <f t="shared" si="39"/>
        <v>12484118</v>
      </c>
      <c r="I341" s="6" t="s">
        <v>72</v>
      </c>
      <c r="J341" s="11">
        <v>14341000</v>
      </c>
      <c r="K341" s="11">
        <v>15295000</v>
      </c>
      <c r="L341" s="11">
        <v>90339000</v>
      </c>
      <c r="M341" s="11">
        <v>390854000</v>
      </c>
      <c r="N341" s="3">
        <f t="shared" si="44"/>
        <v>510829000</v>
      </c>
      <c r="O341" s="17">
        <f t="shared" si="40"/>
        <v>223.997625853209</v>
      </c>
      <c r="P341" s="17">
        <f t="shared" si="41"/>
        <v>1054.1732717623545</v>
      </c>
      <c r="Q341" s="17">
        <f t="shared" si="42"/>
        <v>27.768189302827537</v>
      </c>
      <c r="R341" s="17">
        <f t="shared" si="43"/>
        <v>42.70574073570252</v>
      </c>
      <c r="S341" s="11"/>
    </row>
    <row r="342" spans="1:19">
      <c r="A342" s="1" t="s">
        <v>57</v>
      </c>
      <c r="B342" s="9" t="s">
        <v>23</v>
      </c>
      <c r="C342" s="1" t="s">
        <v>5</v>
      </c>
      <c r="D342" s="3">
        <f t="shared" si="45"/>
        <v>23506</v>
      </c>
      <c r="E342" s="3">
        <f t="shared" si="45"/>
        <v>18908</v>
      </c>
      <c r="F342" s="3">
        <f t="shared" si="45"/>
        <v>2328582</v>
      </c>
      <c r="G342" s="3">
        <f t="shared" si="45"/>
        <v>7905757</v>
      </c>
      <c r="H342" s="3">
        <f t="shared" si="39"/>
        <v>10276753</v>
      </c>
      <c r="I342" s="6" t="s">
        <v>72</v>
      </c>
      <c r="J342" s="11">
        <v>3753000</v>
      </c>
      <c r="K342" s="11">
        <v>17520000</v>
      </c>
      <c r="L342" s="11">
        <v>68130000</v>
      </c>
      <c r="M342" s="11">
        <v>396026000</v>
      </c>
      <c r="N342" s="3">
        <f t="shared" si="44"/>
        <v>485429000</v>
      </c>
      <c r="O342" s="17">
        <f t="shared" si="40"/>
        <v>159.66136305624096</v>
      </c>
      <c r="P342" s="17">
        <f t="shared" si="41"/>
        <v>926.59191876454406</v>
      </c>
      <c r="Q342" s="17">
        <f t="shared" si="42"/>
        <v>29.258149380180729</v>
      </c>
      <c r="R342" s="17">
        <f t="shared" si="43"/>
        <v>50.093368667921361</v>
      </c>
      <c r="S342" s="11"/>
    </row>
    <row r="343" spans="1:19">
      <c r="A343" s="1" t="s">
        <v>57</v>
      </c>
      <c r="B343" s="9" t="s">
        <v>24</v>
      </c>
      <c r="C343" s="1" t="s">
        <v>5</v>
      </c>
      <c r="D343" s="3">
        <f t="shared" si="45"/>
        <v>52451</v>
      </c>
      <c r="E343" s="3">
        <f t="shared" si="45"/>
        <v>66881</v>
      </c>
      <c r="F343" s="3">
        <f t="shared" si="45"/>
        <v>2448334</v>
      </c>
      <c r="G343" s="3">
        <f t="shared" si="45"/>
        <v>8281005</v>
      </c>
      <c r="H343" s="3">
        <f t="shared" si="39"/>
        <v>10848671</v>
      </c>
      <c r="I343" s="6" t="s">
        <v>72</v>
      </c>
      <c r="J343" s="11">
        <v>14188000</v>
      </c>
      <c r="K343" s="11">
        <v>29668000</v>
      </c>
      <c r="L343" s="11">
        <v>68377000</v>
      </c>
      <c r="M343" s="11">
        <v>409827000</v>
      </c>
      <c r="N343" s="3">
        <f t="shared" si="44"/>
        <v>522060000</v>
      </c>
      <c r="O343" s="17">
        <f t="shared" si="40"/>
        <v>270.50008579436047</v>
      </c>
      <c r="P343" s="17">
        <f t="shared" si="41"/>
        <v>443.59384578579864</v>
      </c>
      <c r="Q343" s="17">
        <f t="shared" si="42"/>
        <v>27.927970611852796</v>
      </c>
      <c r="R343" s="17">
        <f t="shared" si="43"/>
        <v>49.490007553431013</v>
      </c>
      <c r="S343" s="11"/>
    </row>
    <row r="344" spans="1:19">
      <c r="A344" s="1" t="s">
        <v>57</v>
      </c>
      <c r="B344" s="9" t="s">
        <v>25</v>
      </c>
      <c r="C344" s="1" t="s">
        <v>5</v>
      </c>
      <c r="D344" s="3">
        <f t="shared" si="45"/>
        <v>25975</v>
      </c>
      <c r="E344" s="3">
        <f t="shared" si="45"/>
        <v>43627</v>
      </c>
      <c r="F344" s="3">
        <f t="shared" si="45"/>
        <v>2701931</v>
      </c>
      <c r="G344" s="3">
        <f t="shared" si="45"/>
        <v>8140135</v>
      </c>
      <c r="H344" s="3">
        <f t="shared" si="39"/>
        <v>10911668</v>
      </c>
      <c r="I344" s="6" t="s">
        <v>72</v>
      </c>
      <c r="J344" s="11">
        <v>9304000</v>
      </c>
      <c r="K344" s="11">
        <v>22630000</v>
      </c>
      <c r="L344" s="11">
        <v>67395000</v>
      </c>
      <c r="M344" s="11">
        <v>368672000</v>
      </c>
      <c r="N344" s="3">
        <f t="shared" si="44"/>
        <v>468001000</v>
      </c>
      <c r="O344" s="17">
        <f t="shared" si="40"/>
        <v>358.19056785370549</v>
      </c>
      <c r="P344" s="17">
        <f t="shared" si="41"/>
        <v>518.71547436220692</v>
      </c>
      <c r="Q344" s="17">
        <f t="shared" si="42"/>
        <v>24.94327205246914</v>
      </c>
      <c r="R344" s="17">
        <f t="shared" si="43"/>
        <v>45.290649356552443</v>
      </c>
      <c r="S344" s="11"/>
    </row>
    <row r="345" spans="1:19">
      <c r="A345" s="1" t="s">
        <v>57</v>
      </c>
      <c r="B345" s="9" t="s">
        <v>26</v>
      </c>
      <c r="C345" s="1" t="s">
        <v>5</v>
      </c>
      <c r="D345" s="3">
        <f t="shared" si="45"/>
        <v>22463</v>
      </c>
      <c r="E345" s="3">
        <f t="shared" si="45"/>
        <v>26174</v>
      </c>
      <c r="F345" s="3">
        <f t="shared" si="45"/>
        <v>2189593</v>
      </c>
      <c r="G345" s="3">
        <f t="shared" si="45"/>
        <v>6087736</v>
      </c>
      <c r="H345" s="3">
        <f t="shared" si="39"/>
        <v>8325966</v>
      </c>
      <c r="I345" s="6" t="s">
        <v>72</v>
      </c>
      <c r="J345" s="11">
        <v>11471000</v>
      </c>
      <c r="K345" s="11">
        <v>18018000</v>
      </c>
      <c r="L345" s="11">
        <v>64071000</v>
      </c>
      <c r="M345" s="11">
        <v>296645000</v>
      </c>
      <c r="N345" s="3">
        <f t="shared" si="44"/>
        <v>390205000</v>
      </c>
      <c r="O345" s="17">
        <f t="shared" si="40"/>
        <v>510.66197747406846</v>
      </c>
      <c r="P345" s="17">
        <f t="shared" si="41"/>
        <v>688.39306181707036</v>
      </c>
      <c r="Q345" s="17">
        <f t="shared" si="42"/>
        <v>29.261602498729214</v>
      </c>
      <c r="R345" s="17">
        <f t="shared" si="43"/>
        <v>48.728295707961053</v>
      </c>
      <c r="S345" s="11"/>
    </row>
    <row r="346" spans="1:19">
      <c r="A346" s="1" t="s">
        <v>57</v>
      </c>
      <c r="B346" s="9" t="s">
        <v>27</v>
      </c>
      <c r="C346" s="1" t="s">
        <v>5</v>
      </c>
      <c r="D346" s="3">
        <f t="shared" si="45"/>
        <v>30673</v>
      </c>
      <c r="E346" s="3">
        <f t="shared" si="45"/>
        <v>62964</v>
      </c>
      <c r="F346" s="3">
        <f t="shared" si="45"/>
        <v>1460771</v>
      </c>
      <c r="G346" s="3">
        <f t="shared" si="45"/>
        <v>9517813</v>
      </c>
      <c r="H346" s="3">
        <f t="shared" si="39"/>
        <v>11072221</v>
      </c>
      <c r="I346" s="6" t="s">
        <v>72</v>
      </c>
      <c r="J346" s="11">
        <v>14136000</v>
      </c>
      <c r="K346" s="11">
        <v>34376000</v>
      </c>
      <c r="L346" s="11">
        <v>65645000</v>
      </c>
      <c r="M346" s="11">
        <v>676156000</v>
      </c>
      <c r="N346" s="3">
        <f t="shared" si="44"/>
        <v>790313000</v>
      </c>
      <c r="O346" s="17">
        <f t="shared" si="40"/>
        <v>460.86134385289995</v>
      </c>
      <c r="P346" s="17">
        <f t="shared" si="41"/>
        <v>545.96277237786671</v>
      </c>
      <c r="Q346" s="17">
        <f t="shared" si="42"/>
        <v>44.938597494063067</v>
      </c>
      <c r="R346" s="17">
        <f t="shared" si="43"/>
        <v>71.04110996927551</v>
      </c>
      <c r="S346" s="11"/>
    </row>
    <row r="347" spans="1:19">
      <c r="A347" s="1" t="s">
        <v>57</v>
      </c>
      <c r="B347" s="9" t="s">
        <v>28</v>
      </c>
      <c r="C347" s="1" t="s">
        <v>5</v>
      </c>
      <c r="D347" s="3">
        <f t="shared" si="45"/>
        <v>29080</v>
      </c>
      <c r="E347" s="3">
        <f t="shared" si="45"/>
        <v>100090</v>
      </c>
      <c r="F347" s="3">
        <f t="shared" si="45"/>
        <v>1578903</v>
      </c>
      <c r="G347" s="3">
        <f t="shared" si="45"/>
        <v>8263993</v>
      </c>
      <c r="H347" s="3">
        <f t="shared" si="39"/>
        <v>9972066</v>
      </c>
      <c r="I347" s="6" t="s">
        <v>72</v>
      </c>
      <c r="J347" s="11">
        <v>13147000</v>
      </c>
      <c r="K347" s="11">
        <v>49790000</v>
      </c>
      <c r="L347" s="11">
        <v>70144000</v>
      </c>
      <c r="M347" s="11">
        <v>558471000</v>
      </c>
      <c r="N347" s="3">
        <f t="shared" si="44"/>
        <v>691552000</v>
      </c>
      <c r="O347" s="17">
        <f t="shared" si="40"/>
        <v>452.09766162310865</v>
      </c>
      <c r="P347" s="17">
        <f t="shared" si="41"/>
        <v>497.45229293635725</v>
      </c>
      <c r="Q347" s="17">
        <f t="shared" si="42"/>
        <v>44.425781697799039</v>
      </c>
      <c r="R347" s="17">
        <f t="shared" si="43"/>
        <v>67.57883265389988</v>
      </c>
      <c r="S347" s="11"/>
    </row>
    <row r="348" spans="1:19">
      <c r="A348" s="1" t="s">
        <v>57</v>
      </c>
      <c r="B348" s="9" t="s">
        <v>29</v>
      </c>
      <c r="C348" s="1" t="s">
        <v>5</v>
      </c>
      <c r="D348" s="3">
        <f t="shared" si="45"/>
        <v>56964</v>
      </c>
      <c r="E348" s="3">
        <f t="shared" si="45"/>
        <v>90688</v>
      </c>
      <c r="F348" s="3">
        <f t="shared" si="45"/>
        <v>2220656</v>
      </c>
      <c r="G348" s="3">
        <f t="shared" si="45"/>
        <v>8016616</v>
      </c>
      <c r="H348" s="3">
        <f t="shared" si="39"/>
        <v>10384924</v>
      </c>
      <c r="I348" s="6" t="s">
        <v>72</v>
      </c>
      <c r="J348" s="11">
        <v>27378000</v>
      </c>
      <c r="K348" s="11">
        <v>36738000</v>
      </c>
      <c r="L348" s="11">
        <v>100484000</v>
      </c>
      <c r="M348" s="11">
        <v>592052000</v>
      </c>
      <c r="N348" s="3">
        <f t="shared" si="44"/>
        <v>756652000</v>
      </c>
      <c r="O348" s="17">
        <f t="shared" si="40"/>
        <v>480.61933852959766</v>
      </c>
      <c r="P348" s="17">
        <f t="shared" si="41"/>
        <v>405.10321100917429</v>
      </c>
      <c r="Q348" s="17">
        <f t="shared" si="42"/>
        <v>45.249691982909553</v>
      </c>
      <c r="R348" s="17">
        <f t="shared" si="43"/>
        <v>73.85310709656045</v>
      </c>
      <c r="S348" s="11"/>
    </row>
    <row r="349" spans="1:19">
      <c r="A349" s="1" t="s">
        <v>57</v>
      </c>
      <c r="B349" s="9" t="s">
        <v>30</v>
      </c>
      <c r="C349" s="1" t="s">
        <v>5</v>
      </c>
      <c r="D349" s="3">
        <f t="shared" si="45"/>
        <v>246298</v>
      </c>
      <c r="E349" s="3">
        <f t="shared" si="45"/>
        <v>43619</v>
      </c>
      <c r="F349" s="3">
        <f t="shared" si="45"/>
        <v>1333770</v>
      </c>
      <c r="G349" s="3">
        <f t="shared" si="45"/>
        <v>10344202</v>
      </c>
      <c r="H349" s="3">
        <f t="shared" si="39"/>
        <v>11967889</v>
      </c>
      <c r="I349" s="6" t="s">
        <v>72</v>
      </c>
      <c r="J349" s="11">
        <v>34993000</v>
      </c>
      <c r="K349" s="11">
        <v>31790000</v>
      </c>
      <c r="L349" s="11">
        <v>99593000</v>
      </c>
      <c r="M349" s="11">
        <v>852198000</v>
      </c>
      <c r="N349" s="3">
        <f t="shared" si="44"/>
        <v>1018574000</v>
      </c>
      <c r="O349" s="17">
        <f t="shared" si="40"/>
        <v>142.07585932488286</v>
      </c>
      <c r="P349" s="17">
        <f t="shared" si="41"/>
        <v>728.81083931314333</v>
      </c>
      <c r="Q349" s="17">
        <f t="shared" si="42"/>
        <v>74.670295478230884</v>
      </c>
      <c r="R349" s="17">
        <f t="shared" si="43"/>
        <v>82.384122042473649</v>
      </c>
      <c r="S349" s="11"/>
    </row>
    <row r="350" spans="1:19">
      <c r="A350" s="1" t="s">
        <v>57</v>
      </c>
      <c r="B350" s="9" t="s">
        <v>31</v>
      </c>
      <c r="C350" s="1" t="s">
        <v>5</v>
      </c>
      <c r="D350" s="3">
        <f t="shared" si="45"/>
        <v>161644</v>
      </c>
      <c r="E350" s="3">
        <f t="shared" si="45"/>
        <v>64660</v>
      </c>
      <c r="F350" s="3">
        <f t="shared" si="45"/>
        <v>2954048</v>
      </c>
      <c r="G350" s="3">
        <f t="shared" si="45"/>
        <v>9158654</v>
      </c>
      <c r="H350" s="3">
        <f t="shared" si="39"/>
        <v>12339006</v>
      </c>
      <c r="I350" s="6" t="s">
        <v>72</v>
      </c>
      <c r="J350" s="11">
        <v>45991000</v>
      </c>
      <c r="K350" s="11">
        <v>46586000</v>
      </c>
      <c r="L350" s="11">
        <v>117651000</v>
      </c>
      <c r="M350" s="11">
        <v>726984000</v>
      </c>
      <c r="N350" s="3">
        <f t="shared" si="44"/>
        <v>937212000</v>
      </c>
      <c r="O350" s="17">
        <f t="shared" si="40"/>
        <v>284.52030387765706</v>
      </c>
      <c r="P350" s="17">
        <f t="shared" si="41"/>
        <v>720.47633776678003</v>
      </c>
      <c r="Q350" s="17">
        <f t="shared" si="42"/>
        <v>39.827044110319129</v>
      </c>
      <c r="R350" s="17">
        <f t="shared" si="43"/>
        <v>79.376729375299035</v>
      </c>
      <c r="S350" s="11"/>
    </row>
    <row r="351" spans="1:19">
      <c r="A351" s="1" t="s">
        <v>57</v>
      </c>
      <c r="B351" s="9" t="s">
        <v>32</v>
      </c>
      <c r="C351" s="1" t="s">
        <v>5</v>
      </c>
      <c r="D351" s="3">
        <f t="shared" si="45"/>
        <v>135564</v>
      </c>
      <c r="E351" s="3">
        <f t="shared" si="45"/>
        <v>83443</v>
      </c>
      <c r="F351" s="3">
        <f t="shared" si="45"/>
        <v>3197003</v>
      </c>
      <c r="G351" s="3">
        <f t="shared" si="45"/>
        <v>8727401</v>
      </c>
      <c r="H351" s="3">
        <f t="shared" si="39"/>
        <v>12143411</v>
      </c>
      <c r="I351" s="6" t="s">
        <v>72</v>
      </c>
      <c r="J351" s="11">
        <v>52038000</v>
      </c>
      <c r="K351" s="11">
        <v>77304000</v>
      </c>
      <c r="L351" s="11">
        <v>146165000</v>
      </c>
      <c r="M351" s="11">
        <v>667951000</v>
      </c>
      <c r="N351" s="3">
        <f t="shared" si="44"/>
        <v>943458000</v>
      </c>
      <c r="O351" s="17">
        <f t="shared" si="40"/>
        <v>383.8629724705674</v>
      </c>
      <c r="P351" s="17">
        <f t="shared" si="41"/>
        <v>926.42881967330993</v>
      </c>
      <c r="Q351" s="17">
        <f t="shared" si="42"/>
        <v>45.719381558290685</v>
      </c>
      <c r="R351" s="17">
        <f t="shared" si="43"/>
        <v>76.534927179351556</v>
      </c>
      <c r="S351" s="11"/>
    </row>
    <row r="352" spans="1:19">
      <c r="A352" s="1" t="s">
        <v>57</v>
      </c>
      <c r="B352" s="9" t="s">
        <v>33</v>
      </c>
      <c r="C352" s="1" t="s">
        <v>5</v>
      </c>
      <c r="D352" s="3">
        <f t="shared" si="45"/>
        <v>176160</v>
      </c>
      <c r="E352" s="3">
        <f t="shared" si="45"/>
        <v>130060</v>
      </c>
      <c r="F352" s="3">
        <f t="shared" si="45"/>
        <v>3548340</v>
      </c>
      <c r="G352" s="3">
        <f t="shared" si="45"/>
        <v>8225659</v>
      </c>
      <c r="H352" s="3">
        <f t="shared" si="39"/>
        <v>12080219</v>
      </c>
      <c r="I352" s="6" t="s">
        <v>72</v>
      </c>
      <c r="J352" s="11">
        <v>67388000</v>
      </c>
      <c r="K352" s="11">
        <v>105166000</v>
      </c>
      <c r="L352" s="11">
        <v>177311000</v>
      </c>
      <c r="M352" s="11">
        <v>680592000</v>
      </c>
      <c r="N352" s="3">
        <f t="shared" si="44"/>
        <v>1030457000</v>
      </c>
      <c r="O352" s="17">
        <f t="shared" si="40"/>
        <v>382.53860127157128</v>
      </c>
      <c r="P352" s="17">
        <f t="shared" si="41"/>
        <v>808.59603260033828</v>
      </c>
      <c r="Q352" s="17">
        <f t="shared" si="42"/>
        <v>49.97012687622945</v>
      </c>
      <c r="R352" s="17">
        <f t="shared" si="43"/>
        <v>82.740118451299765</v>
      </c>
      <c r="S352" s="11"/>
    </row>
    <row r="353" spans="1:19">
      <c r="A353" s="1" t="s">
        <v>57</v>
      </c>
      <c r="B353" s="9" t="s">
        <v>34</v>
      </c>
      <c r="C353" s="1" t="s">
        <v>5</v>
      </c>
      <c r="D353" s="3">
        <f t="shared" si="45"/>
        <v>194689</v>
      </c>
      <c r="E353" s="3">
        <f t="shared" si="45"/>
        <v>279113</v>
      </c>
      <c r="F353" s="3">
        <f t="shared" si="45"/>
        <v>3233019</v>
      </c>
      <c r="G353" s="3">
        <f t="shared" si="45"/>
        <v>7580110</v>
      </c>
      <c r="H353" s="3">
        <f t="shared" si="39"/>
        <v>11286931</v>
      </c>
      <c r="I353" s="6" t="s">
        <v>72</v>
      </c>
      <c r="J353" s="11">
        <v>57783000</v>
      </c>
      <c r="K353" s="11">
        <v>120742000</v>
      </c>
      <c r="L353" s="11">
        <v>196165000</v>
      </c>
      <c r="M353" s="11">
        <v>680724000</v>
      </c>
      <c r="N353" s="3">
        <f t="shared" si="44"/>
        <v>1055414000</v>
      </c>
      <c r="O353" s="17">
        <f t="shared" si="40"/>
        <v>296.79642917678967</v>
      </c>
      <c r="P353" s="17">
        <f t="shared" si="41"/>
        <v>432.59181765091557</v>
      </c>
      <c r="Q353" s="17">
        <f t="shared" si="42"/>
        <v>60.675486286965835</v>
      </c>
      <c r="R353" s="17">
        <f t="shared" si="43"/>
        <v>89.80397382096038</v>
      </c>
      <c r="S353" s="11"/>
    </row>
    <row r="354" spans="1:19">
      <c r="A354" s="1" t="s">
        <v>57</v>
      </c>
      <c r="B354" s="9" t="s">
        <v>35</v>
      </c>
      <c r="C354" s="1" t="s">
        <v>5</v>
      </c>
      <c r="D354" s="3">
        <f t="shared" ref="D354:G365" si="46">D302+D250+D198+D146+D94+D42</f>
        <v>245514</v>
      </c>
      <c r="E354" s="3">
        <f t="shared" si="46"/>
        <v>177795</v>
      </c>
      <c r="F354" s="3">
        <f t="shared" si="46"/>
        <v>3377436</v>
      </c>
      <c r="G354" s="3">
        <f t="shared" si="46"/>
        <v>7501746</v>
      </c>
      <c r="H354" s="3">
        <f t="shared" si="39"/>
        <v>11302491</v>
      </c>
      <c r="I354" s="6" t="s">
        <v>72</v>
      </c>
      <c r="J354" s="11">
        <v>94544000</v>
      </c>
      <c r="K354" s="11">
        <v>73418000</v>
      </c>
      <c r="L354" s="11">
        <v>183498000</v>
      </c>
      <c r="M354" s="11">
        <v>776956000</v>
      </c>
      <c r="N354" s="3">
        <f t="shared" si="44"/>
        <v>1128416000</v>
      </c>
      <c r="O354" s="17">
        <f t="shared" si="40"/>
        <v>385.08598287674022</v>
      </c>
      <c r="P354" s="17">
        <f t="shared" si="41"/>
        <v>412.93624680109116</v>
      </c>
      <c r="Q354" s="17">
        <f t="shared" si="42"/>
        <v>54.33056318461697</v>
      </c>
      <c r="R354" s="17">
        <f t="shared" si="43"/>
        <v>103.57002223215768</v>
      </c>
      <c r="S354" s="11"/>
    </row>
    <row r="355" spans="1:19">
      <c r="A355" s="1" t="s">
        <v>57</v>
      </c>
      <c r="B355" s="9" t="s">
        <v>36</v>
      </c>
      <c r="C355" s="1" t="s">
        <v>5</v>
      </c>
      <c r="D355" s="3">
        <f t="shared" si="46"/>
        <v>254301</v>
      </c>
      <c r="E355" s="3">
        <f t="shared" si="46"/>
        <v>130926</v>
      </c>
      <c r="F355" s="3">
        <f t="shared" si="46"/>
        <v>4156536</v>
      </c>
      <c r="G355" s="3">
        <f t="shared" si="46"/>
        <v>7254208</v>
      </c>
      <c r="H355" s="3">
        <f t="shared" si="39"/>
        <v>11795971</v>
      </c>
      <c r="I355" s="6" t="s">
        <v>72</v>
      </c>
      <c r="J355" s="11">
        <v>92602000</v>
      </c>
      <c r="K355" s="11">
        <v>58735000</v>
      </c>
      <c r="L355" s="11">
        <v>247469000</v>
      </c>
      <c r="M355" s="11">
        <v>823637000</v>
      </c>
      <c r="N355" s="3">
        <f t="shared" si="44"/>
        <v>1222443000</v>
      </c>
      <c r="O355" s="17">
        <f t="shared" si="40"/>
        <v>364.14327902760903</v>
      </c>
      <c r="P355" s="17">
        <f t="shared" si="41"/>
        <v>448.61219314727401</v>
      </c>
      <c r="Q355" s="17">
        <f t="shared" si="42"/>
        <v>59.537316650210656</v>
      </c>
      <c r="R355" s="17">
        <f t="shared" si="43"/>
        <v>113.53920372837393</v>
      </c>
      <c r="S355" s="11"/>
    </row>
    <row r="356" spans="1:19">
      <c r="A356" s="1" t="s">
        <v>57</v>
      </c>
      <c r="B356" s="9" t="s">
        <v>37</v>
      </c>
      <c r="C356" s="1" t="s">
        <v>5</v>
      </c>
      <c r="D356" s="3">
        <f t="shared" si="46"/>
        <v>283732</v>
      </c>
      <c r="E356" s="3">
        <f t="shared" si="46"/>
        <v>113036</v>
      </c>
      <c r="F356" s="3">
        <f t="shared" si="46"/>
        <v>4149966</v>
      </c>
      <c r="G356" s="3">
        <f t="shared" si="46"/>
        <v>7942955</v>
      </c>
      <c r="H356" s="3">
        <f t="shared" si="39"/>
        <v>12489689</v>
      </c>
      <c r="I356" s="6" t="s">
        <v>72</v>
      </c>
      <c r="J356" s="11">
        <v>120000000</v>
      </c>
      <c r="K356" s="11">
        <v>76256000</v>
      </c>
      <c r="L356" s="11">
        <v>281081000</v>
      </c>
      <c r="M356" s="11">
        <v>892649000</v>
      </c>
      <c r="N356" s="3">
        <f t="shared" si="44"/>
        <v>1369986000</v>
      </c>
      <c r="O356" s="17">
        <f t="shared" si="40"/>
        <v>422.93431830036798</v>
      </c>
      <c r="P356" s="17">
        <f t="shared" si="41"/>
        <v>674.61693619731761</v>
      </c>
      <c r="Q356" s="17">
        <f t="shared" si="42"/>
        <v>67.730916349676122</v>
      </c>
      <c r="R356" s="17">
        <f t="shared" si="43"/>
        <v>112.38248233812227</v>
      </c>
      <c r="S356" s="11"/>
    </row>
    <row r="357" spans="1:19">
      <c r="A357" s="1" t="s">
        <v>57</v>
      </c>
      <c r="B357" s="9" t="s">
        <v>38</v>
      </c>
      <c r="C357" s="1" t="s">
        <v>5</v>
      </c>
      <c r="D357" s="3">
        <f t="shared" si="46"/>
        <v>221776</v>
      </c>
      <c r="E357" s="3">
        <f t="shared" si="46"/>
        <v>215280</v>
      </c>
      <c r="F357" s="3">
        <f t="shared" si="46"/>
        <v>2657667</v>
      </c>
      <c r="G357" s="3">
        <f t="shared" si="46"/>
        <v>8409792</v>
      </c>
      <c r="H357" s="3">
        <f t="shared" si="39"/>
        <v>11504515</v>
      </c>
      <c r="I357" s="6" t="s">
        <v>72</v>
      </c>
      <c r="J357" s="11">
        <v>120638000</v>
      </c>
      <c r="K357" s="11">
        <v>94654000</v>
      </c>
      <c r="L357" s="11">
        <v>238567000</v>
      </c>
      <c r="M357" s="11">
        <v>935490000</v>
      </c>
      <c r="N357" s="3">
        <f t="shared" si="44"/>
        <v>1389349000</v>
      </c>
      <c r="O357" s="17">
        <f t="shared" si="40"/>
        <v>543.9632782627516</v>
      </c>
      <c r="P357" s="17">
        <f t="shared" si="41"/>
        <v>439.67855815681901</v>
      </c>
      <c r="Q357" s="17">
        <f t="shared" si="42"/>
        <v>89.765572586783819</v>
      </c>
      <c r="R357" s="17">
        <f t="shared" si="43"/>
        <v>111.23818520125111</v>
      </c>
      <c r="S357" s="11"/>
    </row>
    <row r="358" spans="1:19">
      <c r="A358" s="1" t="s">
        <v>57</v>
      </c>
      <c r="B358" s="9" t="s">
        <v>39</v>
      </c>
      <c r="C358" s="1" t="s">
        <v>5</v>
      </c>
      <c r="D358" s="3">
        <f t="shared" si="46"/>
        <v>212506</v>
      </c>
      <c r="E358" s="3">
        <f t="shared" si="46"/>
        <v>182044</v>
      </c>
      <c r="F358" s="3">
        <f t="shared" si="46"/>
        <v>4316337</v>
      </c>
      <c r="G358" s="3">
        <f t="shared" si="46"/>
        <v>8714989</v>
      </c>
      <c r="H358" s="3">
        <f t="shared" si="39"/>
        <v>13425876</v>
      </c>
      <c r="I358" s="6" t="s">
        <v>72</v>
      </c>
      <c r="J358" s="11">
        <v>169367000</v>
      </c>
      <c r="K358" s="11">
        <v>121515000</v>
      </c>
      <c r="L358" s="11">
        <v>340257000</v>
      </c>
      <c r="M358" s="11">
        <v>1033776000</v>
      </c>
      <c r="N358" s="3">
        <f t="shared" si="44"/>
        <v>1664915000</v>
      </c>
      <c r="O358" s="17">
        <f t="shared" si="40"/>
        <v>796.99867297864535</v>
      </c>
      <c r="P358" s="17">
        <f t="shared" si="41"/>
        <v>667.50346070180831</v>
      </c>
      <c r="Q358" s="17">
        <f t="shared" si="42"/>
        <v>78.830035745587054</v>
      </c>
      <c r="R358" s="17">
        <f t="shared" si="43"/>
        <v>118.62045953242168</v>
      </c>
      <c r="S358" s="11"/>
    </row>
    <row r="359" spans="1:19">
      <c r="A359" s="1" t="s">
        <v>57</v>
      </c>
      <c r="B359" s="9" t="s">
        <v>40</v>
      </c>
      <c r="C359" s="1" t="s">
        <v>5</v>
      </c>
      <c r="D359" s="3">
        <f t="shared" si="46"/>
        <v>214775</v>
      </c>
      <c r="E359" s="3">
        <f t="shared" si="46"/>
        <v>228367</v>
      </c>
      <c r="F359" s="3">
        <f t="shared" si="46"/>
        <v>3968027</v>
      </c>
      <c r="G359" s="3">
        <f t="shared" si="46"/>
        <v>9099689</v>
      </c>
      <c r="H359" s="3">
        <f t="shared" si="39"/>
        <v>13510858</v>
      </c>
      <c r="I359" s="6" t="s">
        <v>72</v>
      </c>
      <c r="J359" s="11">
        <v>167076000</v>
      </c>
      <c r="K359" s="11">
        <v>130770000</v>
      </c>
      <c r="L359" s="11">
        <v>362426000</v>
      </c>
      <c r="M359" s="11">
        <v>1087968000</v>
      </c>
      <c r="N359" s="3">
        <f t="shared" si="44"/>
        <v>1748240000</v>
      </c>
      <c r="O359" s="17">
        <f t="shared" si="40"/>
        <v>777.91176812943775</v>
      </c>
      <c r="P359" s="17">
        <f t="shared" si="41"/>
        <v>572.63089675828815</v>
      </c>
      <c r="Q359" s="17">
        <f t="shared" si="42"/>
        <v>91.336576086805863</v>
      </c>
      <c r="R359" s="17">
        <f t="shared" si="43"/>
        <v>119.56100917295086</v>
      </c>
      <c r="S359" s="11"/>
    </row>
    <row r="360" spans="1:19">
      <c r="A360" s="1" t="s">
        <v>57</v>
      </c>
      <c r="B360" s="9" t="s">
        <v>41</v>
      </c>
      <c r="C360" s="1" t="s">
        <v>5</v>
      </c>
      <c r="D360" s="3">
        <f t="shared" si="46"/>
        <v>211202</v>
      </c>
      <c r="E360" s="3">
        <f t="shared" si="46"/>
        <v>174658</v>
      </c>
      <c r="F360" s="3">
        <f t="shared" si="46"/>
        <v>3847306</v>
      </c>
      <c r="G360" s="3">
        <f t="shared" si="46"/>
        <v>9767883</v>
      </c>
      <c r="H360" s="3">
        <f t="shared" si="39"/>
        <v>14001049</v>
      </c>
      <c r="I360" s="6" t="s">
        <v>72</v>
      </c>
      <c r="J360" s="11">
        <v>160056000</v>
      </c>
      <c r="K360" s="11">
        <v>63724000</v>
      </c>
      <c r="L360" s="11">
        <v>332620000</v>
      </c>
      <c r="M360" s="11">
        <v>934782000</v>
      </c>
      <c r="N360" s="3">
        <f t="shared" si="44"/>
        <v>1491182000</v>
      </c>
      <c r="O360" s="17">
        <f t="shared" si="40"/>
        <v>757.83373263510759</v>
      </c>
      <c r="P360" s="17">
        <f t="shared" si="41"/>
        <v>364.85016432113042</v>
      </c>
      <c r="Q360" s="17">
        <f t="shared" si="42"/>
        <v>86.455301449897675</v>
      </c>
      <c r="R360" s="17">
        <f t="shared" si="43"/>
        <v>95.699549226787425</v>
      </c>
      <c r="S360" s="11"/>
    </row>
    <row r="361" spans="1:19">
      <c r="A361" s="1" t="s">
        <v>57</v>
      </c>
      <c r="B361" s="9" t="s">
        <v>42</v>
      </c>
      <c r="C361" s="1" t="s">
        <v>5</v>
      </c>
      <c r="D361" s="3">
        <f t="shared" si="46"/>
        <v>166175</v>
      </c>
      <c r="E361" s="3">
        <f t="shared" si="46"/>
        <v>165571</v>
      </c>
      <c r="F361" s="3">
        <f t="shared" si="46"/>
        <v>3161255</v>
      </c>
      <c r="G361" s="3">
        <f t="shared" si="46"/>
        <v>9056264</v>
      </c>
      <c r="H361" s="3">
        <f t="shared" si="39"/>
        <v>12549265</v>
      </c>
      <c r="I361" s="6" t="s">
        <v>72</v>
      </c>
      <c r="J361" s="11">
        <v>147540000</v>
      </c>
      <c r="K361" s="11">
        <v>69813000</v>
      </c>
      <c r="L361" s="11">
        <v>212735000</v>
      </c>
      <c r="M361" s="11">
        <v>984417000</v>
      </c>
      <c r="N361" s="3">
        <f t="shared" si="44"/>
        <v>1414505000</v>
      </c>
      <c r="O361" s="17">
        <f t="shared" si="40"/>
        <v>887.85918459455388</v>
      </c>
      <c r="P361" s="17">
        <f t="shared" si="41"/>
        <v>421.64992661758401</v>
      </c>
      <c r="Q361" s="17">
        <f t="shared" si="42"/>
        <v>67.294476402567966</v>
      </c>
      <c r="R361" s="17">
        <f t="shared" si="43"/>
        <v>108.7001218162368</v>
      </c>
      <c r="S361" s="11"/>
    </row>
    <row r="362" spans="1:19">
      <c r="A362" s="1" t="s">
        <v>57</v>
      </c>
      <c r="B362" s="9" t="s">
        <v>43</v>
      </c>
      <c r="C362" s="1" t="s">
        <v>5</v>
      </c>
      <c r="D362" s="3">
        <f t="shared" si="46"/>
        <v>348331</v>
      </c>
      <c r="E362" s="3">
        <f t="shared" si="46"/>
        <v>164354</v>
      </c>
      <c r="F362" s="3">
        <f t="shared" si="46"/>
        <v>2731517</v>
      </c>
      <c r="G362" s="3">
        <f t="shared" si="46"/>
        <v>6698974</v>
      </c>
      <c r="H362" s="3">
        <f t="shared" si="39"/>
        <v>9943176</v>
      </c>
      <c r="I362" s="6" t="s">
        <v>72</v>
      </c>
      <c r="J362" s="11">
        <v>144478000</v>
      </c>
      <c r="K362" s="11">
        <v>89431000</v>
      </c>
      <c r="L362" s="11">
        <v>234281000</v>
      </c>
      <c r="M362" s="11">
        <v>861796000</v>
      </c>
      <c r="N362" s="3">
        <f t="shared" si="44"/>
        <v>1329986000</v>
      </c>
      <c r="O362" s="17">
        <f t="shared" si="40"/>
        <v>414.77215636851156</v>
      </c>
      <c r="P362" s="17">
        <f t="shared" si="41"/>
        <v>544.1364372026236</v>
      </c>
      <c r="Q362" s="17">
        <f t="shared" si="42"/>
        <v>85.769555891469835</v>
      </c>
      <c r="R362" s="17">
        <f t="shared" si="43"/>
        <v>128.64596877074013</v>
      </c>
      <c r="S362" s="11"/>
    </row>
    <row r="363" spans="1:19">
      <c r="A363" s="1" t="s">
        <v>57</v>
      </c>
      <c r="B363" s="9" t="s">
        <v>44</v>
      </c>
      <c r="C363" s="1" t="s">
        <v>5</v>
      </c>
      <c r="D363" s="3">
        <f t="shared" si="46"/>
        <v>200303</v>
      </c>
      <c r="E363" s="3">
        <f t="shared" si="46"/>
        <v>154067</v>
      </c>
      <c r="F363" s="3">
        <f t="shared" si="46"/>
        <v>3000128</v>
      </c>
      <c r="G363" s="3">
        <f t="shared" si="46"/>
        <v>7470666</v>
      </c>
      <c r="H363" s="3">
        <f t="shared" si="39"/>
        <v>10825164</v>
      </c>
      <c r="I363" s="6" t="s">
        <v>72</v>
      </c>
      <c r="J363" s="11">
        <v>91506000</v>
      </c>
      <c r="K363" s="11">
        <v>71766000</v>
      </c>
      <c r="L363" s="11">
        <v>295240000</v>
      </c>
      <c r="M363" s="11">
        <v>925237000</v>
      </c>
      <c r="N363" s="3">
        <f t="shared" si="44"/>
        <v>1383749000</v>
      </c>
      <c r="O363" s="17">
        <f t="shared" si="40"/>
        <v>456.83789059574747</v>
      </c>
      <c r="P363" s="17">
        <f t="shared" si="41"/>
        <v>465.81032927232957</v>
      </c>
      <c r="Q363" s="17">
        <f t="shared" si="42"/>
        <v>98.409134543592813</v>
      </c>
      <c r="R363" s="17">
        <f t="shared" si="43"/>
        <v>123.8493328439526</v>
      </c>
      <c r="S363" s="11"/>
    </row>
    <row r="364" spans="1:19">
      <c r="A364" s="1" t="s">
        <v>57</v>
      </c>
      <c r="B364" s="9" t="s">
        <v>45</v>
      </c>
      <c r="C364" s="1" t="s">
        <v>5</v>
      </c>
      <c r="D364" s="3">
        <f t="shared" si="46"/>
        <v>183330</v>
      </c>
      <c r="E364" s="3">
        <f t="shared" si="46"/>
        <v>316380</v>
      </c>
      <c r="F364" s="3">
        <f t="shared" si="46"/>
        <v>2506507</v>
      </c>
      <c r="G364" s="3">
        <f t="shared" si="46"/>
        <v>6208569</v>
      </c>
      <c r="H364" s="3">
        <f t="shared" si="39"/>
        <v>9214786</v>
      </c>
      <c r="I364" s="6" t="s">
        <v>72</v>
      </c>
      <c r="J364" s="11">
        <v>82352000</v>
      </c>
      <c r="K364" s="11">
        <v>172594000</v>
      </c>
      <c r="L364" s="11">
        <v>235195000</v>
      </c>
      <c r="M364" s="11">
        <v>810149000</v>
      </c>
      <c r="N364" s="3">
        <f t="shared" si="44"/>
        <v>1300290000</v>
      </c>
      <c r="O364" s="17">
        <f t="shared" si="40"/>
        <v>449.20089456171928</v>
      </c>
      <c r="P364" s="17">
        <f t="shared" si="41"/>
        <v>545.52753018522026</v>
      </c>
      <c r="Q364" s="17">
        <f t="shared" si="42"/>
        <v>93.833769464836919</v>
      </c>
      <c r="R364" s="17">
        <f t="shared" si="43"/>
        <v>130.48884533617974</v>
      </c>
      <c r="S364" s="11"/>
    </row>
    <row r="365" spans="1:19">
      <c r="A365" s="1" t="s">
        <v>57</v>
      </c>
      <c r="B365" s="9" t="s">
        <v>46</v>
      </c>
      <c r="C365" s="1" t="s">
        <v>5</v>
      </c>
      <c r="D365" s="3">
        <f t="shared" si="46"/>
        <v>219026</v>
      </c>
      <c r="E365" s="3">
        <f t="shared" si="46"/>
        <v>226298</v>
      </c>
      <c r="F365" s="3">
        <f t="shared" si="46"/>
        <v>2778971</v>
      </c>
      <c r="G365" s="3">
        <f t="shared" si="46"/>
        <v>6331100</v>
      </c>
      <c r="H365" s="3">
        <f t="shared" si="39"/>
        <v>9555395</v>
      </c>
      <c r="I365" s="6" t="s">
        <v>72</v>
      </c>
      <c r="J365" s="11">
        <v>116098000</v>
      </c>
      <c r="K365" s="11">
        <v>128529000</v>
      </c>
      <c r="L365" s="11">
        <v>347728000</v>
      </c>
      <c r="M365" s="11">
        <v>853737000</v>
      </c>
      <c r="N365" s="3">
        <f t="shared" si="44"/>
        <v>1446092000</v>
      </c>
      <c r="O365" s="17">
        <f t="shared" si="40"/>
        <v>530.06492379900101</v>
      </c>
      <c r="P365" s="17">
        <f t="shared" si="41"/>
        <v>567.96348178066091</v>
      </c>
      <c r="Q365" s="17">
        <f t="shared" si="42"/>
        <v>125.12832987461906</v>
      </c>
      <c r="R365" s="17">
        <f t="shared" si="43"/>
        <v>134.84813065659995</v>
      </c>
      <c r="S365" s="11"/>
    </row>
  </sheetData>
  <pageMargins left="0.75" right="0.75" top="1" bottom="1" header="0.5" footer="0.5"/>
  <pageSetup paperSize="9" orientation="portrait" r:id="rId1"/>
  <ignoredErrors>
    <ignoredError sqref="B2:B53 B54:B105 B106:B157 B158:B209 B210:B261 B262:B313 B314:B36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7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67" sqref="A267"/>
    </sheetView>
  </sheetViews>
  <sheetFormatPr baseColWidth="10" defaultColWidth="11.5703125" defaultRowHeight="16"/>
  <cols>
    <col min="1" max="1" width="16.42578125" customWidth="1"/>
    <col min="2" max="2" width="7.42578125" customWidth="1"/>
    <col min="9" max="9" width="13.85546875" customWidth="1"/>
    <col min="10" max="10" width="7.140625" customWidth="1"/>
    <col min="11" max="16" width="12.85546875" customWidth="1"/>
  </cols>
  <sheetData>
    <row r="1" spans="1:20">
      <c r="A1" s="6" t="s">
        <v>55</v>
      </c>
      <c r="B1" s="1" t="s">
        <v>0</v>
      </c>
      <c r="C1" s="1" t="s">
        <v>1</v>
      </c>
      <c r="D1" s="7" t="s">
        <v>3</v>
      </c>
      <c r="E1" s="1" t="s">
        <v>47</v>
      </c>
      <c r="F1" s="1" t="s">
        <v>48</v>
      </c>
      <c r="G1" s="1" t="s">
        <v>49</v>
      </c>
      <c r="H1" s="1" t="s">
        <v>54</v>
      </c>
      <c r="I1" s="1" t="s">
        <v>86</v>
      </c>
      <c r="J1" s="1" t="s">
        <v>1</v>
      </c>
      <c r="K1" s="7" t="s">
        <v>3</v>
      </c>
      <c r="L1" s="1" t="s">
        <v>47</v>
      </c>
      <c r="M1" s="1" t="s">
        <v>48</v>
      </c>
      <c r="N1" s="1" t="s">
        <v>49</v>
      </c>
      <c r="O1" s="1" t="s">
        <v>54</v>
      </c>
      <c r="P1" s="1" t="s">
        <v>86</v>
      </c>
      <c r="Q1" s="4" t="s">
        <v>79</v>
      </c>
      <c r="R1" s="1" t="s">
        <v>78</v>
      </c>
      <c r="S1" s="1" t="s">
        <v>80</v>
      </c>
      <c r="T1" s="1" t="s">
        <v>81</v>
      </c>
    </row>
    <row r="2" spans="1:20">
      <c r="A2" s="1" t="s">
        <v>61</v>
      </c>
      <c r="B2" s="1">
        <v>1970</v>
      </c>
      <c r="C2" s="1" t="s">
        <v>5</v>
      </c>
      <c r="D2" s="3"/>
      <c r="E2" s="2">
        <v>0</v>
      </c>
      <c r="F2" s="3"/>
      <c r="G2" s="2">
        <v>0</v>
      </c>
      <c r="H2" s="3">
        <f t="shared" ref="H2:H66" si="0">SUM(D2:G2)</f>
        <v>0</v>
      </c>
      <c r="I2" s="3"/>
      <c r="J2" s="8" t="s">
        <v>72</v>
      </c>
      <c r="K2">
        <v>0</v>
      </c>
      <c r="L2">
        <v>0</v>
      </c>
      <c r="M2">
        <v>0</v>
      </c>
      <c r="N2">
        <v>0</v>
      </c>
      <c r="O2" s="3">
        <f t="shared" ref="O2:O66" si="1">SUM(K2:N2)</f>
        <v>0</v>
      </c>
      <c r="P2" s="3"/>
      <c r="Q2" s="17" t="str">
        <f t="shared" ref="Q2:Q66" si="2">IF(AND(D2&gt;0,K2&gt;0),K2/D2,"")</f>
        <v/>
      </c>
      <c r="R2" s="17" t="str">
        <f t="shared" ref="R2:R66" si="3">IF(AND(E2&gt;0,L2&gt;0),L2/E2,"")</f>
        <v/>
      </c>
      <c r="S2" s="17" t="str">
        <f t="shared" ref="S2:S66" si="4">IF(AND(F2&gt;0,M2&gt;0),M2/F2,"")</f>
        <v/>
      </c>
      <c r="T2" s="17" t="str">
        <f t="shared" ref="T2:T66" si="5">IF(AND(G2&gt;0,N2&gt;0),N2/G2,"")</f>
        <v/>
      </c>
    </row>
    <row r="3" spans="1:20">
      <c r="A3" s="1" t="s">
        <v>61</v>
      </c>
      <c r="B3" s="1">
        <v>1971</v>
      </c>
      <c r="C3" s="1" t="s">
        <v>5</v>
      </c>
      <c r="D3" s="3"/>
      <c r="E3" s="2">
        <v>0</v>
      </c>
      <c r="F3" s="3"/>
      <c r="G3" s="2">
        <v>0</v>
      </c>
      <c r="H3" s="3">
        <f t="shared" si="0"/>
        <v>0</v>
      </c>
      <c r="I3" s="3"/>
      <c r="J3" s="8" t="s">
        <v>72</v>
      </c>
      <c r="K3">
        <v>0</v>
      </c>
      <c r="L3">
        <v>0</v>
      </c>
      <c r="M3">
        <v>0</v>
      </c>
      <c r="N3">
        <v>0</v>
      </c>
      <c r="O3" s="3">
        <f t="shared" si="1"/>
        <v>0</v>
      </c>
      <c r="P3" s="3"/>
      <c r="Q3" s="17" t="str">
        <f t="shared" si="2"/>
        <v/>
      </c>
      <c r="R3" s="17" t="str">
        <f t="shared" si="3"/>
        <v/>
      </c>
      <c r="S3" s="17" t="str">
        <f t="shared" si="4"/>
        <v/>
      </c>
      <c r="T3" s="17" t="str">
        <f t="shared" si="5"/>
        <v/>
      </c>
    </row>
    <row r="4" spans="1:20">
      <c r="A4" s="1" t="s">
        <v>61</v>
      </c>
      <c r="B4" s="1">
        <v>1972</v>
      </c>
      <c r="C4" s="1" t="s">
        <v>5</v>
      </c>
      <c r="D4" s="3"/>
      <c r="E4" s="2">
        <v>0</v>
      </c>
      <c r="F4" s="3"/>
      <c r="G4" s="2">
        <v>0</v>
      </c>
      <c r="H4" s="3">
        <f t="shared" si="0"/>
        <v>0</v>
      </c>
      <c r="I4" s="3"/>
      <c r="J4" s="8" t="s">
        <v>72</v>
      </c>
      <c r="K4">
        <v>0</v>
      </c>
      <c r="L4">
        <v>0</v>
      </c>
      <c r="M4">
        <v>0</v>
      </c>
      <c r="N4">
        <v>0</v>
      </c>
      <c r="O4" s="3">
        <f t="shared" si="1"/>
        <v>0</v>
      </c>
      <c r="P4" s="3"/>
      <c r="Q4" s="17" t="str">
        <f t="shared" si="2"/>
        <v/>
      </c>
      <c r="R4" s="17" t="str">
        <f t="shared" si="3"/>
        <v/>
      </c>
      <c r="S4" s="17" t="str">
        <f t="shared" si="4"/>
        <v/>
      </c>
      <c r="T4" s="17" t="str">
        <f t="shared" si="5"/>
        <v/>
      </c>
    </row>
    <row r="5" spans="1:20">
      <c r="A5" s="1" t="s">
        <v>61</v>
      </c>
      <c r="B5" s="1">
        <v>1973</v>
      </c>
      <c r="C5" s="1" t="s">
        <v>5</v>
      </c>
      <c r="D5" s="3"/>
      <c r="E5" s="2">
        <v>0</v>
      </c>
      <c r="F5" s="3"/>
      <c r="G5" s="2">
        <v>0</v>
      </c>
      <c r="H5" s="3">
        <f t="shared" si="0"/>
        <v>0</v>
      </c>
      <c r="I5" s="3"/>
      <c r="J5" s="8" t="s">
        <v>72</v>
      </c>
      <c r="K5">
        <v>0</v>
      </c>
      <c r="L5">
        <v>0</v>
      </c>
      <c r="M5">
        <v>0</v>
      </c>
      <c r="N5">
        <v>0</v>
      </c>
      <c r="O5" s="3">
        <f t="shared" si="1"/>
        <v>0</v>
      </c>
      <c r="P5" s="3"/>
      <c r="Q5" s="17" t="str">
        <f t="shared" si="2"/>
        <v/>
      </c>
      <c r="R5" s="17" t="str">
        <f t="shared" si="3"/>
        <v/>
      </c>
      <c r="S5" s="17" t="str">
        <f t="shared" si="4"/>
        <v/>
      </c>
      <c r="T5" s="17" t="str">
        <f t="shared" si="5"/>
        <v/>
      </c>
    </row>
    <row r="6" spans="1:20">
      <c r="A6" s="1" t="s">
        <v>61</v>
      </c>
      <c r="B6" s="1">
        <v>1974</v>
      </c>
      <c r="C6" s="1" t="s">
        <v>5</v>
      </c>
      <c r="D6" s="3"/>
      <c r="E6" s="2">
        <v>0</v>
      </c>
      <c r="F6" s="3"/>
      <c r="G6" s="2">
        <v>0</v>
      </c>
      <c r="H6" s="3">
        <f t="shared" si="0"/>
        <v>0</v>
      </c>
      <c r="I6" s="3"/>
      <c r="J6" s="8" t="s">
        <v>72</v>
      </c>
      <c r="K6">
        <v>0</v>
      </c>
      <c r="L6">
        <v>0</v>
      </c>
      <c r="M6">
        <v>0</v>
      </c>
      <c r="N6">
        <v>0</v>
      </c>
      <c r="O6" s="3">
        <f t="shared" si="1"/>
        <v>0</v>
      </c>
      <c r="P6" s="3"/>
      <c r="Q6" s="17" t="str">
        <f t="shared" si="2"/>
        <v/>
      </c>
      <c r="R6" s="17" t="str">
        <f t="shared" si="3"/>
        <v/>
      </c>
      <c r="S6" s="17" t="str">
        <f t="shared" si="4"/>
        <v/>
      </c>
      <c r="T6" s="17" t="str">
        <f t="shared" si="5"/>
        <v/>
      </c>
    </row>
    <row r="7" spans="1:20">
      <c r="A7" s="1" t="s">
        <v>61</v>
      </c>
      <c r="B7" s="1">
        <v>1975</v>
      </c>
      <c r="C7" s="1" t="s">
        <v>5</v>
      </c>
      <c r="D7" s="3"/>
      <c r="E7" s="2">
        <v>0</v>
      </c>
      <c r="F7" s="3"/>
      <c r="G7" s="2">
        <v>0</v>
      </c>
      <c r="H7" s="3">
        <f t="shared" si="0"/>
        <v>0</v>
      </c>
      <c r="I7" s="3"/>
      <c r="J7" s="8" t="s">
        <v>72</v>
      </c>
      <c r="K7">
        <v>0</v>
      </c>
      <c r="L7">
        <v>0</v>
      </c>
      <c r="M7">
        <v>0</v>
      </c>
      <c r="N7">
        <v>0</v>
      </c>
      <c r="O7" s="3">
        <f t="shared" si="1"/>
        <v>0</v>
      </c>
      <c r="P7" s="3"/>
      <c r="Q7" s="17" t="str">
        <f t="shared" si="2"/>
        <v/>
      </c>
      <c r="R7" s="17" t="str">
        <f t="shared" si="3"/>
        <v/>
      </c>
      <c r="S7" s="17" t="str">
        <f t="shared" si="4"/>
        <v/>
      </c>
      <c r="T7" s="17" t="str">
        <f t="shared" si="5"/>
        <v/>
      </c>
    </row>
    <row r="8" spans="1:20">
      <c r="A8" s="1" t="s">
        <v>61</v>
      </c>
      <c r="B8" s="1">
        <v>1976</v>
      </c>
      <c r="C8" s="1" t="s">
        <v>5</v>
      </c>
      <c r="D8" s="3"/>
      <c r="E8" s="2">
        <v>0</v>
      </c>
      <c r="F8" s="3"/>
      <c r="G8" s="2">
        <v>0</v>
      </c>
      <c r="H8" s="3">
        <f t="shared" si="0"/>
        <v>0</v>
      </c>
      <c r="I8" s="3"/>
      <c r="J8" s="8" t="s">
        <v>72</v>
      </c>
      <c r="K8">
        <v>0</v>
      </c>
      <c r="L8">
        <v>0</v>
      </c>
      <c r="M8">
        <v>0</v>
      </c>
      <c r="N8">
        <v>0</v>
      </c>
      <c r="O8" s="3">
        <f t="shared" si="1"/>
        <v>0</v>
      </c>
      <c r="P8" s="3"/>
      <c r="Q8" s="17" t="str">
        <f t="shared" si="2"/>
        <v/>
      </c>
      <c r="R8" s="17" t="str">
        <f t="shared" si="3"/>
        <v/>
      </c>
      <c r="S8" s="17" t="str">
        <f t="shared" si="4"/>
        <v/>
      </c>
      <c r="T8" s="17" t="str">
        <f t="shared" si="5"/>
        <v/>
      </c>
    </row>
    <row r="9" spans="1:20">
      <c r="A9" s="1" t="s">
        <v>61</v>
      </c>
      <c r="B9" s="1">
        <v>1977</v>
      </c>
      <c r="C9" s="1" t="s">
        <v>5</v>
      </c>
      <c r="D9" s="3"/>
      <c r="E9" s="2">
        <v>0</v>
      </c>
      <c r="F9" s="3"/>
      <c r="G9" s="2">
        <v>0</v>
      </c>
      <c r="H9" s="3">
        <f t="shared" si="0"/>
        <v>0</v>
      </c>
      <c r="I9" s="3"/>
      <c r="J9" s="8" t="s">
        <v>72</v>
      </c>
      <c r="K9">
        <v>0</v>
      </c>
      <c r="L9">
        <v>0</v>
      </c>
      <c r="M9">
        <v>0</v>
      </c>
      <c r="N9">
        <v>0</v>
      </c>
      <c r="O9" s="3">
        <f t="shared" si="1"/>
        <v>0</v>
      </c>
      <c r="P9" s="3"/>
      <c r="Q9" s="17" t="str">
        <f t="shared" si="2"/>
        <v/>
      </c>
      <c r="R9" s="17" t="str">
        <f t="shared" si="3"/>
        <v/>
      </c>
      <c r="S9" s="17" t="str">
        <f t="shared" si="4"/>
        <v/>
      </c>
      <c r="T9" s="17" t="str">
        <f t="shared" si="5"/>
        <v/>
      </c>
    </row>
    <row r="10" spans="1:20">
      <c r="A10" s="1" t="s">
        <v>61</v>
      </c>
      <c r="B10" s="1">
        <v>1978</v>
      </c>
      <c r="C10" s="1" t="s">
        <v>5</v>
      </c>
      <c r="D10" s="3"/>
      <c r="E10" s="2">
        <v>0</v>
      </c>
      <c r="F10" s="3"/>
      <c r="G10" s="2">
        <v>0</v>
      </c>
      <c r="H10" s="3">
        <f t="shared" si="0"/>
        <v>0</v>
      </c>
      <c r="I10" s="3"/>
      <c r="J10" s="8" t="s">
        <v>72</v>
      </c>
      <c r="K10">
        <v>0</v>
      </c>
      <c r="L10">
        <v>0</v>
      </c>
      <c r="M10">
        <v>0</v>
      </c>
      <c r="N10">
        <v>0</v>
      </c>
      <c r="O10" s="3">
        <f t="shared" si="1"/>
        <v>0</v>
      </c>
      <c r="P10" s="3"/>
      <c r="Q10" s="17" t="str">
        <f t="shared" si="2"/>
        <v/>
      </c>
      <c r="R10" s="17" t="str">
        <f t="shared" si="3"/>
        <v/>
      </c>
      <c r="S10" s="17" t="str">
        <f t="shared" si="4"/>
        <v/>
      </c>
      <c r="T10" s="17" t="str">
        <f t="shared" si="5"/>
        <v/>
      </c>
    </row>
    <row r="11" spans="1:20">
      <c r="A11" s="1" t="s">
        <v>61</v>
      </c>
      <c r="B11" s="1">
        <v>1979</v>
      </c>
      <c r="C11" s="1" t="s">
        <v>5</v>
      </c>
      <c r="D11" s="3"/>
      <c r="E11" s="2">
        <v>10000</v>
      </c>
      <c r="F11" s="3"/>
      <c r="G11" s="2">
        <v>8000</v>
      </c>
      <c r="H11" s="3">
        <f t="shared" si="0"/>
        <v>18000</v>
      </c>
      <c r="I11" s="3"/>
      <c r="J11" s="8" t="s">
        <v>72</v>
      </c>
      <c r="K11">
        <v>0</v>
      </c>
      <c r="L11">
        <v>1300000</v>
      </c>
      <c r="M11">
        <v>0</v>
      </c>
      <c r="N11">
        <v>400000</v>
      </c>
      <c r="O11" s="3">
        <f t="shared" si="1"/>
        <v>1700000</v>
      </c>
      <c r="P11" s="3"/>
      <c r="Q11" s="17" t="str">
        <f t="shared" si="2"/>
        <v/>
      </c>
      <c r="R11" s="17">
        <f t="shared" si="3"/>
        <v>130</v>
      </c>
      <c r="S11" s="17" t="str">
        <f t="shared" si="4"/>
        <v/>
      </c>
      <c r="T11" s="17">
        <f t="shared" si="5"/>
        <v>50</v>
      </c>
    </row>
    <row r="12" spans="1:20">
      <c r="A12" s="1" t="s">
        <v>61</v>
      </c>
      <c r="B12" s="1">
        <v>1980</v>
      </c>
      <c r="C12" s="1" t="s">
        <v>5</v>
      </c>
      <c r="D12" s="3"/>
      <c r="E12" s="2">
        <v>10000</v>
      </c>
      <c r="F12" s="3"/>
      <c r="G12" s="2">
        <v>8000</v>
      </c>
      <c r="H12" s="3">
        <f t="shared" si="0"/>
        <v>18000</v>
      </c>
      <c r="I12" s="3"/>
      <c r="J12" s="8" t="s">
        <v>72</v>
      </c>
      <c r="K12">
        <v>0</v>
      </c>
      <c r="L12">
        <v>1300000</v>
      </c>
      <c r="M12">
        <v>0</v>
      </c>
      <c r="N12">
        <v>400000</v>
      </c>
      <c r="O12" s="3">
        <f t="shared" si="1"/>
        <v>1700000</v>
      </c>
      <c r="P12" s="3"/>
      <c r="Q12" s="17" t="str">
        <f t="shared" si="2"/>
        <v/>
      </c>
      <c r="R12" s="17">
        <f t="shared" si="3"/>
        <v>130</v>
      </c>
      <c r="S12" s="17" t="str">
        <f t="shared" si="4"/>
        <v/>
      </c>
      <c r="T12" s="17">
        <f t="shared" si="5"/>
        <v>50</v>
      </c>
    </row>
    <row r="13" spans="1:20">
      <c r="A13" s="1" t="s">
        <v>61</v>
      </c>
      <c r="B13" s="1">
        <v>1981</v>
      </c>
      <c r="C13" s="1" t="s">
        <v>5</v>
      </c>
      <c r="D13" s="3"/>
      <c r="E13" s="2">
        <v>15665</v>
      </c>
      <c r="F13" s="3"/>
      <c r="G13" s="2">
        <v>8492</v>
      </c>
      <c r="H13" s="3">
        <f t="shared" si="0"/>
        <v>24157</v>
      </c>
      <c r="I13" s="3"/>
      <c r="J13" s="8" t="s">
        <v>72</v>
      </c>
      <c r="K13">
        <v>0</v>
      </c>
      <c r="L13">
        <v>2020000</v>
      </c>
      <c r="M13">
        <v>0</v>
      </c>
      <c r="N13">
        <v>420000</v>
      </c>
      <c r="O13" s="3">
        <f t="shared" si="1"/>
        <v>2440000</v>
      </c>
      <c r="P13" s="3"/>
      <c r="Q13" s="17" t="str">
        <f t="shared" si="2"/>
        <v/>
      </c>
      <c r="R13" s="17">
        <f t="shared" si="3"/>
        <v>128.94988828598787</v>
      </c>
      <c r="S13" s="17" t="str">
        <f t="shared" si="4"/>
        <v/>
      </c>
      <c r="T13" s="17">
        <f t="shared" si="5"/>
        <v>49.45831370701837</v>
      </c>
    </row>
    <row r="14" spans="1:20">
      <c r="A14" s="1" t="s">
        <v>61</v>
      </c>
      <c r="B14" s="1">
        <v>1982</v>
      </c>
      <c r="C14" s="1" t="s">
        <v>5</v>
      </c>
      <c r="D14" s="3"/>
      <c r="E14" s="2">
        <v>19927</v>
      </c>
      <c r="F14" s="3"/>
      <c r="G14" s="2">
        <v>13051</v>
      </c>
      <c r="H14" s="3">
        <f t="shared" si="0"/>
        <v>32978</v>
      </c>
      <c r="I14" s="3"/>
      <c r="J14" s="8" t="s">
        <v>72</v>
      </c>
      <c r="K14">
        <v>0</v>
      </c>
      <c r="L14">
        <v>1910000</v>
      </c>
      <c r="M14">
        <v>0</v>
      </c>
      <c r="N14">
        <v>650000</v>
      </c>
      <c r="O14" s="3">
        <f t="shared" si="1"/>
        <v>2560000</v>
      </c>
      <c r="P14" s="3"/>
      <c r="Q14" s="17" t="str">
        <f t="shared" si="2"/>
        <v/>
      </c>
      <c r="R14" s="17">
        <f t="shared" si="3"/>
        <v>95.849851959652739</v>
      </c>
      <c r="S14" s="17" t="str">
        <f t="shared" si="4"/>
        <v/>
      </c>
      <c r="T14" s="17">
        <f t="shared" si="5"/>
        <v>49.804612673358363</v>
      </c>
    </row>
    <row r="15" spans="1:20">
      <c r="A15" s="1" t="s">
        <v>61</v>
      </c>
      <c r="B15" s="1">
        <v>1983</v>
      </c>
      <c r="C15" s="1" t="s">
        <v>5</v>
      </c>
      <c r="D15" s="3"/>
      <c r="E15" s="2">
        <v>29262</v>
      </c>
      <c r="F15" s="3"/>
      <c r="G15" s="2">
        <v>38327</v>
      </c>
      <c r="H15" s="3">
        <f t="shared" si="0"/>
        <v>67589</v>
      </c>
      <c r="I15" s="3"/>
      <c r="J15" s="8" t="s">
        <v>72</v>
      </c>
      <c r="K15">
        <v>0</v>
      </c>
      <c r="L15">
        <v>1730000</v>
      </c>
      <c r="M15">
        <v>0</v>
      </c>
      <c r="N15">
        <v>1600000</v>
      </c>
      <c r="O15" s="3">
        <f t="shared" si="1"/>
        <v>3330000</v>
      </c>
      <c r="P15" s="3"/>
      <c r="Q15" s="17" t="str">
        <f t="shared" si="2"/>
        <v/>
      </c>
      <c r="R15" s="17">
        <f t="shared" si="3"/>
        <v>59.121044357870275</v>
      </c>
      <c r="S15" s="17" t="str">
        <f t="shared" si="4"/>
        <v/>
      </c>
      <c r="T15" s="17">
        <f t="shared" si="5"/>
        <v>41.746027604560751</v>
      </c>
    </row>
    <row r="16" spans="1:20">
      <c r="A16" s="1" t="s">
        <v>61</v>
      </c>
      <c r="B16" s="1">
        <v>1984</v>
      </c>
      <c r="C16" s="1" t="s">
        <v>5</v>
      </c>
      <c r="D16" s="3"/>
      <c r="E16" s="2">
        <v>35653</v>
      </c>
      <c r="F16" s="3"/>
      <c r="G16" s="2">
        <v>1847</v>
      </c>
      <c r="H16" s="3">
        <f t="shared" si="0"/>
        <v>37500</v>
      </c>
      <c r="I16" s="3"/>
      <c r="J16" s="8" t="s">
        <v>72</v>
      </c>
      <c r="K16">
        <v>0</v>
      </c>
      <c r="L16">
        <v>2670000</v>
      </c>
      <c r="M16">
        <v>0</v>
      </c>
      <c r="N16">
        <v>800000</v>
      </c>
      <c r="O16" s="3">
        <f t="shared" si="1"/>
        <v>3470000</v>
      </c>
      <c r="P16" s="3"/>
      <c r="Q16" s="17" t="str">
        <f t="shared" si="2"/>
        <v/>
      </c>
      <c r="R16" s="17">
        <f t="shared" si="3"/>
        <v>74.888508680896422</v>
      </c>
      <c r="S16" s="17" t="str">
        <f t="shared" si="4"/>
        <v/>
      </c>
      <c r="T16" s="17">
        <f t="shared" si="5"/>
        <v>433.13481321061181</v>
      </c>
    </row>
    <row r="17" spans="1:20">
      <c r="A17" s="1" t="s">
        <v>61</v>
      </c>
      <c r="B17" s="1">
        <v>1985</v>
      </c>
      <c r="C17" s="1" t="s">
        <v>5</v>
      </c>
      <c r="D17" s="3"/>
      <c r="E17" s="2">
        <v>47685</v>
      </c>
      <c r="F17" s="3"/>
      <c r="G17" s="2">
        <v>31392</v>
      </c>
      <c r="H17" s="3">
        <f t="shared" si="0"/>
        <v>79077</v>
      </c>
      <c r="I17" s="3"/>
      <c r="J17" s="8" t="s">
        <v>72</v>
      </c>
      <c r="K17">
        <v>0</v>
      </c>
      <c r="L17">
        <v>2550000</v>
      </c>
      <c r="M17">
        <v>0</v>
      </c>
      <c r="N17">
        <v>1500000</v>
      </c>
      <c r="O17" s="3">
        <f t="shared" si="1"/>
        <v>4050000</v>
      </c>
      <c r="P17" s="3"/>
      <c r="Q17" s="17" t="str">
        <f t="shared" si="2"/>
        <v/>
      </c>
      <c r="R17" s="17">
        <f t="shared" si="3"/>
        <v>53.475935828877006</v>
      </c>
      <c r="S17" s="17" t="str">
        <f t="shared" si="4"/>
        <v/>
      </c>
      <c r="T17" s="17">
        <f t="shared" si="5"/>
        <v>47.782874617737001</v>
      </c>
    </row>
    <row r="18" spans="1:20">
      <c r="A18" s="1" t="s">
        <v>61</v>
      </c>
      <c r="B18" s="1">
        <v>1986</v>
      </c>
      <c r="C18" s="1" t="s">
        <v>5</v>
      </c>
      <c r="D18" s="3"/>
      <c r="E18" s="2">
        <v>55288</v>
      </c>
      <c r="F18" s="3"/>
      <c r="G18" s="2">
        <v>2978</v>
      </c>
      <c r="H18" s="3">
        <f t="shared" si="0"/>
        <v>58266</v>
      </c>
      <c r="I18" s="3"/>
      <c r="J18" s="8" t="s">
        <v>72</v>
      </c>
      <c r="K18">
        <v>0</v>
      </c>
      <c r="L18">
        <v>3000000</v>
      </c>
      <c r="M18">
        <v>0</v>
      </c>
      <c r="N18">
        <v>150000</v>
      </c>
      <c r="O18" s="3">
        <f t="shared" si="1"/>
        <v>3150000</v>
      </c>
      <c r="P18" s="3"/>
      <c r="Q18" s="17" t="str">
        <f t="shared" si="2"/>
        <v/>
      </c>
      <c r="R18" s="17">
        <f t="shared" si="3"/>
        <v>54.261322529301111</v>
      </c>
      <c r="S18" s="17" t="str">
        <f t="shared" si="4"/>
        <v/>
      </c>
      <c r="T18" s="17">
        <f t="shared" si="5"/>
        <v>50.369375419744799</v>
      </c>
    </row>
    <row r="19" spans="1:20">
      <c r="A19" s="1" t="s">
        <v>61</v>
      </c>
      <c r="B19" s="1">
        <v>1987</v>
      </c>
      <c r="C19" s="1" t="s">
        <v>5</v>
      </c>
      <c r="D19" s="3"/>
      <c r="E19" s="2">
        <v>59228</v>
      </c>
      <c r="F19" s="3"/>
      <c r="G19" s="2">
        <v>9039</v>
      </c>
      <c r="H19" s="3">
        <f t="shared" si="0"/>
        <v>68267</v>
      </c>
      <c r="I19" s="3"/>
      <c r="J19" s="8" t="s">
        <v>72</v>
      </c>
      <c r="K19">
        <v>0</v>
      </c>
      <c r="L19">
        <v>3500000</v>
      </c>
      <c r="M19">
        <v>0</v>
      </c>
      <c r="N19">
        <v>400000</v>
      </c>
      <c r="O19" s="3">
        <f t="shared" si="1"/>
        <v>3900000</v>
      </c>
      <c r="P19" s="3"/>
      <c r="Q19" s="17" t="str">
        <f t="shared" si="2"/>
        <v/>
      </c>
      <c r="R19" s="17">
        <f t="shared" si="3"/>
        <v>59.093671911933548</v>
      </c>
      <c r="S19" s="17" t="str">
        <f t="shared" si="4"/>
        <v/>
      </c>
      <c r="T19" s="17">
        <f t="shared" si="5"/>
        <v>44.252682818895899</v>
      </c>
    </row>
    <row r="20" spans="1:20">
      <c r="A20" s="1" t="s">
        <v>61</v>
      </c>
      <c r="B20" s="1">
        <v>1988</v>
      </c>
      <c r="C20" s="1" t="s">
        <v>5</v>
      </c>
      <c r="D20" s="3"/>
      <c r="E20" s="2">
        <v>65983</v>
      </c>
      <c r="F20" s="3"/>
      <c r="G20" s="2">
        <v>4182</v>
      </c>
      <c r="H20" s="3">
        <f t="shared" si="0"/>
        <v>70165</v>
      </c>
      <c r="I20" s="3"/>
      <c r="J20" s="8" t="s">
        <v>72</v>
      </c>
      <c r="K20">
        <v>0</v>
      </c>
      <c r="L20">
        <v>4000000</v>
      </c>
      <c r="M20">
        <v>0</v>
      </c>
      <c r="N20">
        <v>200000</v>
      </c>
      <c r="O20" s="3">
        <f t="shared" si="1"/>
        <v>4200000</v>
      </c>
      <c r="P20" s="3"/>
      <c r="Q20" s="17" t="str">
        <f t="shared" si="2"/>
        <v/>
      </c>
      <c r="R20" s="17">
        <f t="shared" si="3"/>
        <v>60.62167527999636</v>
      </c>
      <c r="S20" s="17" t="str">
        <f t="shared" si="4"/>
        <v/>
      </c>
      <c r="T20" s="17">
        <f t="shared" si="5"/>
        <v>47.824007651841221</v>
      </c>
    </row>
    <row r="21" spans="1:20">
      <c r="A21" s="1" t="s">
        <v>61</v>
      </c>
      <c r="B21" s="1">
        <v>1989</v>
      </c>
      <c r="C21" s="1" t="s">
        <v>5</v>
      </c>
      <c r="D21" s="3"/>
      <c r="E21" s="2">
        <v>92900</v>
      </c>
      <c r="F21" s="3"/>
      <c r="G21" s="2">
        <v>230</v>
      </c>
      <c r="H21" s="3">
        <f t="shared" si="0"/>
        <v>93130</v>
      </c>
      <c r="I21" s="3"/>
      <c r="J21" s="8" t="s">
        <v>72</v>
      </c>
      <c r="K21">
        <v>0</v>
      </c>
      <c r="L21">
        <v>6000000</v>
      </c>
      <c r="M21">
        <v>0</v>
      </c>
      <c r="N21">
        <v>12000</v>
      </c>
      <c r="O21" s="3">
        <f t="shared" si="1"/>
        <v>6012000</v>
      </c>
      <c r="P21" s="3"/>
      <c r="Q21" s="17" t="str">
        <f t="shared" si="2"/>
        <v/>
      </c>
      <c r="R21" s="17">
        <f t="shared" si="3"/>
        <v>64.585575888051665</v>
      </c>
      <c r="S21" s="17" t="str">
        <f t="shared" si="4"/>
        <v/>
      </c>
      <c r="T21" s="17">
        <f t="shared" si="5"/>
        <v>52.173913043478258</v>
      </c>
    </row>
    <row r="22" spans="1:20">
      <c r="A22" s="1" t="s">
        <v>61</v>
      </c>
      <c r="B22" s="1">
        <v>1990</v>
      </c>
      <c r="C22" s="1" t="s">
        <v>5</v>
      </c>
      <c r="D22" s="3"/>
      <c r="E22" s="2">
        <v>78133</v>
      </c>
      <c r="F22" s="3"/>
      <c r="G22" s="2">
        <v>0</v>
      </c>
      <c r="H22" s="3">
        <f t="shared" si="0"/>
        <v>78133</v>
      </c>
      <c r="I22" s="3"/>
      <c r="J22" s="8" t="s">
        <v>72</v>
      </c>
      <c r="K22">
        <v>0</v>
      </c>
      <c r="L22">
        <v>7000000</v>
      </c>
      <c r="M22">
        <v>0</v>
      </c>
      <c r="N22">
        <v>0</v>
      </c>
      <c r="O22" s="3">
        <f t="shared" si="1"/>
        <v>7000000</v>
      </c>
      <c r="P22" s="3"/>
      <c r="Q22" s="17" t="str">
        <f t="shared" si="2"/>
        <v/>
      </c>
      <c r="R22" s="17">
        <f t="shared" si="3"/>
        <v>89.590825899427898</v>
      </c>
      <c r="S22" s="17" t="str">
        <f t="shared" si="4"/>
        <v/>
      </c>
      <c r="T22" s="17" t="str">
        <f t="shared" si="5"/>
        <v/>
      </c>
    </row>
    <row r="23" spans="1:20">
      <c r="A23" s="1" t="s">
        <v>61</v>
      </c>
      <c r="B23" s="1">
        <v>1991</v>
      </c>
      <c r="C23" s="1" t="s">
        <v>5</v>
      </c>
      <c r="D23" s="3"/>
      <c r="E23" s="2">
        <v>23814</v>
      </c>
      <c r="F23" s="3"/>
      <c r="G23" s="2">
        <v>0</v>
      </c>
      <c r="H23" s="3">
        <f t="shared" si="0"/>
        <v>23814</v>
      </c>
      <c r="I23" s="3"/>
      <c r="J23" s="8" t="s">
        <v>72</v>
      </c>
      <c r="K23">
        <v>0</v>
      </c>
      <c r="L23">
        <v>2680000</v>
      </c>
      <c r="M23">
        <v>0</v>
      </c>
      <c r="N23">
        <v>0</v>
      </c>
      <c r="O23" s="3">
        <f t="shared" si="1"/>
        <v>2680000</v>
      </c>
      <c r="P23" s="3"/>
      <c r="Q23" s="17" t="str">
        <f t="shared" si="2"/>
        <v/>
      </c>
      <c r="R23" s="17">
        <f t="shared" si="3"/>
        <v>112.53884269757286</v>
      </c>
      <c r="S23" s="17" t="str">
        <f t="shared" si="4"/>
        <v/>
      </c>
      <c r="T23" s="17" t="str">
        <f t="shared" si="5"/>
        <v/>
      </c>
    </row>
    <row r="24" spans="1:20">
      <c r="A24" s="1" t="s">
        <v>61</v>
      </c>
      <c r="B24" s="1">
        <v>1992</v>
      </c>
      <c r="C24" s="1" t="s">
        <v>5</v>
      </c>
      <c r="D24" s="3"/>
      <c r="E24" s="2">
        <v>30000</v>
      </c>
      <c r="F24" s="3"/>
      <c r="G24" s="2">
        <v>0</v>
      </c>
      <c r="H24" s="3">
        <f t="shared" si="0"/>
        <v>30000</v>
      </c>
      <c r="I24" s="3"/>
      <c r="J24" s="8" t="s">
        <v>72</v>
      </c>
      <c r="K24">
        <v>0</v>
      </c>
      <c r="L24">
        <v>3500000</v>
      </c>
      <c r="M24">
        <v>0</v>
      </c>
      <c r="N24">
        <v>0</v>
      </c>
      <c r="O24" s="3">
        <f t="shared" si="1"/>
        <v>3500000</v>
      </c>
      <c r="P24" s="3"/>
      <c r="Q24" s="17" t="str">
        <f t="shared" si="2"/>
        <v/>
      </c>
      <c r="R24" s="17">
        <f t="shared" si="3"/>
        <v>116.66666666666667</v>
      </c>
      <c r="S24" s="17" t="str">
        <f t="shared" si="4"/>
        <v/>
      </c>
      <c r="T24" s="17" t="str">
        <f t="shared" si="5"/>
        <v/>
      </c>
    </row>
    <row r="25" spans="1:20">
      <c r="A25" s="1" t="s">
        <v>61</v>
      </c>
      <c r="B25" s="1">
        <v>1993</v>
      </c>
      <c r="C25" s="1" t="s">
        <v>5</v>
      </c>
      <c r="D25" s="3"/>
      <c r="E25" s="2">
        <v>20000</v>
      </c>
      <c r="F25" s="3"/>
      <c r="G25" s="2">
        <v>0</v>
      </c>
      <c r="H25" s="3">
        <f t="shared" si="0"/>
        <v>20000</v>
      </c>
      <c r="I25" s="3"/>
      <c r="J25" s="8" t="s">
        <v>72</v>
      </c>
      <c r="K25">
        <v>0</v>
      </c>
      <c r="L25">
        <v>2500000</v>
      </c>
      <c r="M25">
        <v>0</v>
      </c>
      <c r="N25">
        <v>0</v>
      </c>
      <c r="O25" s="3">
        <f t="shared" si="1"/>
        <v>2500000</v>
      </c>
      <c r="P25" s="3"/>
      <c r="Q25" s="17" t="str">
        <f t="shared" si="2"/>
        <v/>
      </c>
      <c r="R25" s="17">
        <f t="shared" si="3"/>
        <v>125</v>
      </c>
      <c r="S25" s="17" t="str">
        <f t="shared" si="4"/>
        <v/>
      </c>
      <c r="T25" s="17" t="str">
        <f t="shared" si="5"/>
        <v/>
      </c>
    </row>
    <row r="26" spans="1:20">
      <c r="A26" s="1" t="s">
        <v>61</v>
      </c>
      <c r="B26" s="1">
        <v>1994</v>
      </c>
      <c r="C26" s="1" t="s">
        <v>5</v>
      </c>
      <c r="D26" s="3"/>
      <c r="E26" s="2">
        <v>25000</v>
      </c>
      <c r="F26" s="3"/>
      <c r="G26" s="3"/>
      <c r="H26" s="3">
        <f t="shared" si="0"/>
        <v>25000</v>
      </c>
      <c r="I26" s="3"/>
      <c r="J26" s="8" t="s">
        <v>72</v>
      </c>
      <c r="K26">
        <v>0</v>
      </c>
      <c r="L26">
        <v>3500000</v>
      </c>
      <c r="M26">
        <v>0</v>
      </c>
      <c r="N26">
        <v>0</v>
      </c>
      <c r="O26" s="3">
        <f t="shared" si="1"/>
        <v>3500000</v>
      </c>
      <c r="P26" s="3"/>
      <c r="Q26" s="17" t="str">
        <f t="shared" si="2"/>
        <v/>
      </c>
      <c r="R26" s="17">
        <f t="shared" si="3"/>
        <v>140</v>
      </c>
      <c r="S26" s="17" t="str">
        <f t="shared" si="4"/>
        <v/>
      </c>
      <c r="T26" s="17" t="str">
        <f t="shared" si="5"/>
        <v/>
      </c>
    </row>
    <row r="27" spans="1:20">
      <c r="A27" s="1" t="s">
        <v>61</v>
      </c>
      <c r="B27" s="1">
        <v>1995</v>
      </c>
      <c r="C27" s="1" t="s">
        <v>5</v>
      </c>
      <c r="D27" s="3"/>
      <c r="E27" s="2">
        <v>30000</v>
      </c>
      <c r="F27" s="3"/>
      <c r="G27" s="3"/>
      <c r="H27" s="3">
        <f t="shared" si="0"/>
        <v>30000</v>
      </c>
      <c r="I27" s="3"/>
      <c r="J27" s="8" t="s">
        <v>72</v>
      </c>
      <c r="K27">
        <v>0</v>
      </c>
      <c r="L27">
        <v>4300000</v>
      </c>
      <c r="M27">
        <v>0</v>
      </c>
      <c r="N27">
        <v>0</v>
      </c>
      <c r="O27" s="3">
        <f t="shared" si="1"/>
        <v>4300000</v>
      </c>
      <c r="P27" s="3"/>
      <c r="Q27" s="17" t="str">
        <f t="shared" si="2"/>
        <v/>
      </c>
      <c r="R27" s="17">
        <f t="shared" si="3"/>
        <v>143.33333333333334</v>
      </c>
      <c r="S27" s="17" t="str">
        <f t="shared" si="4"/>
        <v/>
      </c>
      <c r="T27" s="17" t="str">
        <f t="shared" si="5"/>
        <v/>
      </c>
    </row>
    <row r="28" spans="1:20">
      <c r="A28" s="1" t="s">
        <v>61</v>
      </c>
      <c r="B28" s="1">
        <v>1996</v>
      </c>
      <c r="C28" s="1" t="s">
        <v>5</v>
      </c>
      <c r="D28" s="3"/>
      <c r="E28" s="2">
        <v>20000</v>
      </c>
      <c r="F28" s="3"/>
      <c r="G28" s="3"/>
      <c r="H28" s="3">
        <f t="shared" si="0"/>
        <v>20000</v>
      </c>
      <c r="I28" s="3"/>
      <c r="J28" s="8" t="s">
        <v>72</v>
      </c>
      <c r="K28">
        <v>0</v>
      </c>
      <c r="L28">
        <v>3200000</v>
      </c>
      <c r="M28">
        <v>0</v>
      </c>
      <c r="N28">
        <v>0</v>
      </c>
      <c r="O28" s="3">
        <f t="shared" si="1"/>
        <v>3200000</v>
      </c>
      <c r="P28" s="3"/>
      <c r="Q28" s="17" t="str">
        <f t="shared" si="2"/>
        <v/>
      </c>
      <c r="R28" s="17">
        <f t="shared" si="3"/>
        <v>160</v>
      </c>
      <c r="S28" s="17" t="str">
        <f t="shared" si="4"/>
        <v/>
      </c>
      <c r="T28" s="17" t="str">
        <f t="shared" si="5"/>
        <v/>
      </c>
    </row>
    <row r="29" spans="1:20">
      <c r="A29" s="1" t="s">
        <v>61</v>
      </c>
      <c r="B29" s="1">
        <v>1997</v>
      </c>
      <c r="C29" s="1" t="s">
        <v>5</v>
      </c>
      <c r="D29" s="3"/>
      <c r="E29" s="2">
        <v>25000</v>
      </c>
      <c r="F29" s="3"/>
      <c r="G29" s="3"/>
      <c r="H29" s="3">
        <f t="shared" si="0"/>
        <v>25000</v>
      </c>
      <c r="I29" s="3"/>
      <c r="J29" s="8" t="s">
        <v>72</v>
      </c>
      <c r="K29">
        <v>0</v>
      </c>
      <c r="L29">
        <v>4300000</v>
      </c>
      <c r="M29">
        <v>0</v>
      </c>
      <c r="N29">
        <v>0</v>
      </c>
      <c r="O29" s="3">
        <f t="shared" si="1"/>
        <v>4300000</v>
      </c>
      <c r="P29" s="3"/>
      <c r="Q29" s="17" t="str">
        <f t="shared" si="2"/>
        <v/>
      </c>
      <c r="R29" s="17">
        <f t="shared" si="3"/>
        <v>172</v>
      </c>
      <c r="S29" s="17" t="str">
        <f t="shared" si="4"/>
        <v/>
      </c>
      <c r="T29" s="17" t="str">
        <f t="shared" si="5"/>
        <v/>
      </c>
    </row>
    <row r="30" spans="1:20">
      <c r="A30" s="1" t="s">
        <v>61</v>
      </c>
      <c r="B30" s="1">
        <v>1998</v>
      </c>
      <c r="C30" s="1" t="s">
        <v>5</v>
      </c>
      <c r="D30" s="3"/>
      <c r="E30" s="2">
        <v>25000</v>
      </c>
      <c r="F30" s="3"/>
      <c r="G30" s="3"/>
      <c r="H30" s="3">
        <f t="shared" si="0"/>
        <v>25000</v>
      </c>
      <c r="I30" s="3"/>
      <c r="J30" s="8" t="s">
        <v>72</v>
      </c>
      <c r="K30">
        <v>0</v>
      </c>
      <c r="L30">
        <v>4400000</v>
      </c>
      <c r="M30">
        <v>0</v>
      </c>
      <c r="N30">
        <v>0</v>
      </c>
      <c r="O30" s="3">
        <f t="shared" si="1"/>
        <v>4400000</v>
      </c>
      <c r="P30" s="3"/>
      <c r="Q30" s="17" t="str">
        <f t="shared" si="2"/>
        <v/>
      </c>
      <c r="R30" s="17">
        <f t="shared" si="3"/>
        <v>176</v>
      </c>
      <c r="S30" s="17" t="str">
        <f t="shared" si="4"/>
        <v/>
      </c>
      <c r="T30" s="17" t="str">
        <f t="shared" si="5"/>
        <v/>
      </c>
    </row>
    <row r="31" spans="1:20">
      <c r="A31" s="1" t="s">
        <v>61</v>
      </c>
      <c r="B31" s="1">
        <v>1999</v>
      </c>
      <c r="C31" s="1" t="s">
        <v>5</v>
      </c>
      <c r="D31" s="3"/>
      <c r="E31" s="2">
        <v>20000</v>
      </c>
      <c r="F31" s="3"/>
      <c r="G31" s="3"/>
      <c r="H31" s="3">
        <f t="shared" si="0"/>
        <v>20000</v>
      </c>
      <c r="I31" s="3"/>
      <c r="J31" s="8" t="s">
        <v>72</v>
      </c>
      <c r="K31">
        <v>0</v>
      </c>
      <c r="L31">
        <v>3600000</v>
      </c>
      <c r="M31">
        <v>0</v>
      </c>
      <c r="N31">
        <v>0</v>
      </c>
      <c r="O31" s="3">
        <f t="shared" si="1"/>
        <v>3600000</v>
      </c>
      <c r="P31" s="3"/>
      <c r="Q31" s="17" t="str">
        <f t="shared" si="2"/>
        <v/>
      </c>
      <c r="R31" s="17">
        <f t="shared" si="3"/>
        <v>180</v>
      </c>
      <c r="S31" s="17" t="str">
        <f t="shared" si="4"/>
        <v/>
      </c>
      <c r="T31" s="17" t="str">
        <f t="shared" si="5"/>
        <v/>
      </c>
    </row>
    <row r="32" spans="1:20">
      <c r="A32" s="1" t="s">
        <v>61</v>
      </c>
      <c r="B32" s="1">
        <v>2000</v>
      </c>
      <c r="C32" s="1" t="s">
        <v>5</v>
      </c>
      <c r="D32" s="3"/>
      <c r="E32" s="2">
        <v>15000</v>
      </c>
      <c r="F32" s="3"/>
      <c r="G32" s="3"/>
      <c r="H32" s="3">
        <f t="shared" si="0"/>
        <v>15000</v>
      </c>
      <c r="I32" s="3"/>
      <c r="J32" s="8" t="s">
        <v>72</v>
      </c>
      <c r="K32">
        <v>0</v>
      </c>
      <c r="L32">
        <v>2700000</v>
      </c>
      <c r="M32">
        <v>0</v>
      </c>
      <c r="N32">
        <v>0</v>
      </c>
      <c r="O32" s="3">
        <f t="shared" si="1"/>
        <v>2700000</v>
      </c>
      <c r="P32" s="3"/>
      <c r="Q32" s="17" t="str">
        <f t="shared" si="2"/>
        <v/>
      </c>
      <c r="R32" s="17">
        <f t="shared" si="3"/>
        <v>180</v>
      </c>
      <c r="S32" s="17" t="str">
        <f t="shared" si="4"/>
        <v/>
      </c>
      <c r="T32" s="17" t="str">
        <f t="shared" si="5"/>
        <v/>
      </c>
    </row>
    <row r="33" spans="1:20">
      <c r="A33" s="1" t="s">
        <v>61</v>
      </c>
      <c r="B33" s="1">
        <v>2001</v>
      </c>
      <c r="C33" s="1" t="s">
        <v>5</v>
      </c>
      <c r="D33" s="2">
        <v>2110</v>
      </c>
      <c r="E33" s="2">
        <v>15000</v>
      </c>
      <c r="F33" s="3"/>
      <c r="G33" s="3"/>
      <c r="H33" s="3">
        <f t="shared" si="0"/>
        <v>17110</v>
      </c>
      <c r="I33" s="3"/>
      <c r="J33" s="8" t="s">
        <v>72</v>
      </c>
      <c r="K33">
        <v>670000</v>
      </c>
      <c r="L33">
        <v>2800000</v>
      </c>
      <c r="M33">
        <v>0</v>
      </c>
      <c r="N33">
        <v>0</v>
      </c>
      <c r="O33" s="3">
        <f t="shared" si="1"/>
        <v>3470000</v>
      </c>
      <c r="P33" s="3"/>
      <c r="Q33" s="17">
        <f t="shared" si="2"/>
        <v>317.53554502369667</v>
      </c>
      <c r="R33" s="17">
        <f t="shared" si="3"/>
        <v>186.66666666666666</v>
      </c>
      <c r="S33" s="17" t="str">
        <f t="shared" si="4"/>
        <v/>
      </c>
      <c r="T33" s="17" t="str">
        <f t="shared" si="5"/>
        <v/>
      </c>
    </row>
    <row r="34" spans="1:20">
      <c r="A34" s="1" t="s">
        <v>61</v>
      </c>
      <c r="B34" s="1">
        <v>2002</v>
      </c>
      <c r="C34" s="1" t="s">
        <v>5</v>
      </c>
      <c r="D34" s="2">
        <v>25248</v>
      </c>
      <c r="E34" s="2">
        <v>15000</v>
      </c>
      <c r="F34" s="3"/>
      <c r="G34" s="3"/>
      <c r="H34" s="3">
        <f t="shared" si="0"/>
        <v>40248</v>
      </c>
      <c r="I34" s="3"/>
      <c r="J34" s="8" t="s">
        <v>72</v>
      </c>
      <c r="K34">
        <v>6780000</v>
      </c>
      <c r="L34">
        <v>2800000</v>
      </c>
      <c r="M34">
        <v>0</v>
      </c>
      <c r="N34">
        <v>0</v>
      </c>
      <c r="O34" s="3">
        <f t="shared" si="1"/>
        <v>9580000</v>
      </c>
      <c r="P34" s="3"/>
      <c r="Q34" s="17">
        <f t="shared" si="2"/>
        <v>268.53612167300378</v>
      </c>
      <c r="R34" s="17">
        <f t="shared" si="3"/>
        <v>186.66666666666666</v>
      </c>
      <c r="S34" s="17" t="str">
        <f t="shared" si="4"/>
        <v/>
      </c>
      <c r="T34" s="17" t="str">
        <f t="shared" si="5"/>
        <v/>
      </c>
    </row>
    <row r="35" spans="1:20">
      <c r="A35" s="1" t="s">
        <v>61</v>
      </c>
      <c r="B35" s="1">
        <v>2003</v>
      </c>
      <c r="C35" s="1" t="s">
        <v>5</v>
      </c>
      <c r="D35" s="2">
        <v>15900</v>
      </c>
      <c r="E35" s="2">
        <v>20849</v>
      </c>
      <c r="F35" s="3"/>
      <c r="G35" s="3"/>
      <c r="H35" s="3">
        <f t="shared" si="0"/>
        <v>36749</v>
      </c>
      <c r="I35" s="3"/>
      <c r="J35" s="8" t="s">
        <v>72</v>
      </c>
      <c r="K35">
        <v>3900000</v>
      </c>
      <c r="L35">
        <v>3440000</v>
      </c>
      <c r="M35">
        <v>0</v>
      </c>
      <c r="N35">
        <v>0</v>
      </c>
      <c r="O35" s="3">
        <f t="shared" si="1"/>
        <v>7340000</v>
      </c>
      <c r="P35" s="3"/>
      <c r="Q35" s="17">
        <f t="shared" si="2"/>
        <v>245.28301886792454</v>
      </c>
      <c r="R35" s="17">
        <f t="shared" si="3"/>
        <v>164.99592306585447</v>
      </c>
      <c r="S35" s="17" t="str">
        <f t="shared" si="4"/>
        <v/>
      </c>
      <c r="T35" s="17" t="str">
        <f t="shared" si="5"/>
        <v/>
      </c>
    </row>
    <row r="36" spans="1:20">
      <c r="A36" s="1" t="s">
        <v>61</v>
      </c>
      <c r="B36" s="1">
        <v>2004</v>
      </c>
      <c r="C36" s="1" t="s">
        <v>5</v>
      </c>
      <c r="D36" s="2">
        <v>4049</v>
      </c>
      <c r="E36" s="2">
        <v>48993</v>
      </c>
      <c r="F36" s="3"/>
      <c r="G36" s="3"/>
      <c r="H36" s="3">
        <f t="shared" si="0"/>
        <v>53042</v>
      </c>
      <c r="I36" s="3"/>
      <c r="J36" s="8" t="s">
        <v>72</v>
      </c>
      <c r="K36">
        <v>840000</v>
      </c>
      <c r="L36">
        <v>7174000</v>
      </c>
      <c r="M36">
        <v>0</v>
      </c>
      <c r="N36">
        <v>0</v>
      </c>
      <c r="O36" s="3">
        <f t="shared" si="1"/>
        <v>8014000</v>
      </c>
      <c r="P36" s="3"/>
      <c r="Q36" s="17">
        <f t="shared" si="2"/>
        <v>207.45863176092863</v>
      </c>
      <c r="R36" s="17">
        <f t="shared" si="3"/>
        <v>146.42908170554978</v>
      </c>
      <c r="S36" s="17" t="str">
        <f t="shared" si="4"/>
        <v/>
      </c>
      <c r="T36" s="17" t="str">
        <f t="shared" si="5"/>
        <v/>
      </c>
    </row>
    <row r="37" spans="1:20">
      <c r="A37" s="1" t="s">
        <v>61</v>
      </c>
      <c r="B37" s="1">
        <v>2005</v>
      </c>
      <c r="C37" s="1" t="s">
        <v>5</v>
      </c>
      <c r="D37" s="2">
        <v>3376</v>
      </c>
      <c r="E37" s="2">
        <v>35242</v>
      </c>
      <c r="F37" s="3"/>
      <c r="G37" s="3"/>
      <c r="H37" s="3">
        <f t="shared" si="0"/>
        <v>38618</v>
      </c>
      <c r="I37" s="3"/>
      <c r="J37" s="8" t="s">
        <v>72</v>
      </c>
      <c r="K37">
        <v>609000</v>
      </c>
      <c r="L37">
        <v>4719000</v>
      </c>
      <c r="M37">
        <v>0</v>
      </c>
      <c r="N37">
        <v>0</v>
      </c>
      <c r="O37" s="3">
        <f t="shared" si="1"/>
        <v>5328000</v>
      </c>
      <c r="P37" s="3"/>
      <c r="Q37" s="17">
        <f t="shared" si="2"/>
        <v>180.39099526066352</v>
      </c>
      <c r="R37" s="17">
        <f t="shared" si="3"/>
        <v>133.90272969752002</v>
      </c>
      <c r="S37" s="17" t="str">
        <f t="shared" si="4"/>
        <v/>
      </c>
      <c r="T37" s="17" t="str">
        <f t="shared" si="5"/>
        <v/>
      </c>
    </row>
    <row r="38" spans="1:20">
      <c r="A38" s="1" t="s">
        <v>61</v>
      </c>
      <c r="B38" s="1">
        <v>2006</v>
      </c>
      <c r="C38" s="1" t="s">
        <v>5</v>
      </c>
      <c r="D38" s="2">
        <v>19307</v>
      </c>
      <c r="E38" s="2">
        <v>75639</v>
      </c>
      <c r="F38" s="3"/>
      <c r="G38" s="3"/>
      <c r="H38" s="3">
        <f t="shared" si="0"/>
        <v>94946</v>
      </c>
      <c r="I38" s="3"/>
      <c r="J38" s="8" t="s">
        <v>72</v>
      </c>
      <c r="K38">
        <v>3181000</v>
      </c>
      <c r="L38">
        <v>10111000</v>
      </c>
      <c r="M38">
        <v>0</v>
      </c>
      <c r="N38">
        <v>0</v>
      </c>
      <c r="O38" s="3">
        <f t="shared" si="1"/>
        <v>13292000</v>
      </c>
      <c r="P38" s="3"/>
      <c r="Q38" s="17">
        <f t="shared" si="2"/>
        <v>164.75889573729737</v>
      </c>
      <c r="R38" s="17">
        <f t="shared" si="3"/>
        <v>133.67442721347453</v>
      </c>
      <c r="S38" s="17" t="str">
        <f t="shared" si="4"/>
        <v/>
      </c>
      <c r="T38" s="17" t="str">
        <f t="shared" si="5"/>
        <v/>
      </c>
    </row>
    <row r="39" spans="1:20">
      <c r="A39" s="1" t="s">
        <v>61</v>
      </c>
      <c r="B39" s="1">
        <v>2007</v>
      </c>
      <c r="C39" s="1" t="s">
        <v>5</v>
      </c>
      <c r="D39" s="2">
        <v>54437</v>
      </c>
      <c r="E39" s="2">
        <v>50013</v>
      </c>
      <c r="F39" s="3"/>
      <c r="G39" s="3"/>
      <c r="H39" s="3">
        <f t="shared" si="0"/>
        <v>104450</v>
      </c>
      <c r="I39" s="3"/>
      <c r="J39" s="8" t="s">
        <v>72</v>
      </c>
      <c r="K39">
        <v>18643000</v>
      </c>
      <c r="L39">
        <v>26784000</v>
      </c>
      <c r="M39">
        <v>0</v>
      </c>
      <c r="N39">
        <v>0</v>
      </c>
      <c r="O39" s="3">
        <f t="shared" si="1"/>
        <v>45427000</v>
      </c>
      <c r="P39" s="3"/>
      <c r="Q39" s="17">
        <f t="shared" si="2"/>
        <v>342.46927641126439</v>
      </c>
      <c r="R39" s="17">
        <f t="shared" si="3"/>
        <v>535.5407594025553</v>
      </c>
      <c r="S39" s="17" t="str">
        <f t="shared" si="4"/>
        <v/>
      </c>
      <c r="T39" s="17" t="str">
        <f t="shared" si="5"/>
        <v/>
      </c>
    </row>
    <row r="40" spans="1:20">
      <c r="A40" s="1" t="s">
        <v>61</v>
      </c>
      <c r="B40" s="1">
        <v>2008</v>
      </c>
      <c r="C40" s="1" t="s">
        <v>5</v>
      </c>
      <c r="D40" s="2">
        <v>58363</v>
      </c>
      <c r="E40" s="2">
        <v>55876</v>
      </c>
      <c r="F40" s="3"/>
      <c r="G40" s="3"/>
      <c r="H40" s="3">
        <f t="shared" si="0"/>
        <v>114239</v>
      </c>
      <c r="I40" s="3"/>
      <c r="J40" s="8" t="s">
        <v>72</v>
      </c>
      <c r="K40">
        <v>20678000</v>
      </c>
      <c r="L40">
        <v>14021000</v>
      </c>
      <c r="M40">
        <v>0</v>
      </c>
      <c r="N40">
        <v>0</v>
      </c>
      <c r="O40" s="3">
        <f t="shared" si="1"/>
        <v>34699000</v>
      </c>
      <c r="P40" s="3"/>
      <c r="Q40" s="17">
        <f t="shared" si="2"/>
        <v>354.29981323783903</v>
      </c>
      <c r="R40" s="17">
        <f t="shared" si="3"/>
        <v>250.93063211396665</v>
      </c>
      <c r="S40" s="17" t="str">
        <f t="shared" si="4"/>
        <v/>
      </c>
      <c r="T40" s="17" t="str">
        <f t="shared" si="5"/>
        <v/>
      </c>
    </row>
    <row r="41" spans="1:20">
      <c r="A41" s="1" t="s">
        <v>61</v>
      </c>
      <c r="B41" s="1">
        <v>2009</v>
      </c>
      <c r="C41" s="1" t="s">
        <v>5</v>
      </c>
      <c r="D41" s="2">
        <v>66521</v>
      </c>
      <c r="E41" s="2">
        <v>14679</v>
      </c>
      <c r="F41" s="3"/>
      <c r="G41" s="3"/>
      <c r="H41" s="3">
        <f t="shared" si="0"/>
        <v>81200</v>
      </c>
      <c r="I41" s="3"/>
      <c r="J41" s="8" t="s">
        <v>72</v>
      </c>
      <c r="K41">
        <v>24765000</v>
      </c>
      <c r="L41">
        <v>9280000</v>
      </c>
      <c r="M41">
        <v>0</v>
      </c>
      <c r="N41">
        <v>0</v>
      </c>
      <c r="O41" s="3">
        <f t="shared" si="1"/>
        <v>34045000</v>
      </c>
      <c r="P41" s="3"/>
      <c r="Q41" s="17">
        <f t="shared" si="2"/>
        <v>372.28845026382646</v>
      </c>
      <c r="R41" s="17">
        <f t="shared" si="3"/>
        <v>632.19565365488108</v>
      </c>
      <c r="S41" s="17" t="str">
        <f t="shared" si="4"/>
        <v/>
      </c>
      <c r="T41" s="17" t="str">
        <f t="shared" si="5"/>
        <v/>
      </c>
    </row>
    <row r="42" spans="1:20">
      <c r="A42" s="1" t="s">
        <v>61</v>
      </c>
      <c r="B42" s="1">
        <v>2010</v>
      </c>
      <c r="C42" s="1" t="s">
        <v>5</v>
      </c>
      <c r="D42" s="2">
        <v>53263</v>
      </c>
      <c r="E42" s="2">
        <v>10532</v>
      </c>
      <c r="F42" s="3"/>
      <c r="G42" s="3"/>
      <c r="H42" s="3">
        <f t="shared" si="0"/>
        <v>63795</v>
      </c>
      <c r="I42" s="3"/>
      <c r="J42" s="8" t="s">
        <v>72</v>
      </c>
      <c r="K42">
        <v>42176000</v>
      </c>
      <c r="L42">
        <v>3448000</v>
      </c>
      <c r="M42">
        <v>0</v>
      </c>
      <c r="N42">
        <v>0</v>
      </c>
      <c r="O42" s="3">
        <f t="shared" si="1"/>
        <v>45624000</v>
      </c>
      <c r="P42" s="3"/>
      <c r="Q42" s="17">
        <f t="shared" si="2"/>
        <v>791.84424459756303</v>
      </c>
      <c r="R42" s="17">
        <f t="shared" si="3"/>
        <v>327.38321306494493</v>
      </c>
      <c r="S42" s="17" t="str">
        <f t="shared" si="4"/>
        <v/>
      </c>
      <c r="T42" s="17" t="str">
        <f t="shared" si="5"/>
        <v/>
      </c>
    </row>
    <row r="43" spans="1:20">
      <c r="A43" s="1" t="s">
        <v>61</v>
      </c>
      <c r="B43" s="1">
        <v>2011</v>
      </c>
      <c r="C43" s="1" t="s">
        <v>5</v>
      </c>
      <c r="D43" s="2">
        <v>77879</v>
      </c>
      <c r="E43" s="2">
        <v>10540</v>
      </c>
      <c r="F43" s="3"/>
      <c r="G43" s="3"/>
      <c r="H43" s="3">
        <f t="shared" si="0"/>
        <v>88419</v>
      </c>
      <c r="I43" s="3"/>
      <c r="J43" s="8" t="s">
        <v>72</v>
      </c>
      <c r="K43">
        <v>24388000</v>
      </c>
      <c r="L43">
        <v>4456000</v>
      </c>
      <c r="M43">
        <v>0</v>
      </c>
      <c r="N43">
        <v>0</v>
      </c>
      <c r="O43" s="3">
        <f t="shared" si="1"/>
        <v>28844000</v>
      </c>
      <c r="P43" s="3"/>
      <c r="Q43" s="17">
        <f t="shared" si="2"/>
        <v>313.15245444856765</v>
      </c>
      <c r="R43" s="17">
        <f t="shared" si="3"/>
        <v>422.77039848197342</v>
      </c>
      <c r="S43" s="17" t="str">
        <f t="shared" si="4"/>
        <v/>
      </c>
      <c r="T43" s="17" t="str">
        <f t="shared" si="5"/>
        <v/>
      </c>
    </row>
    <row r="44" spans="1:20">
      <c r="A44" s="1" t="s">
        <v>61</v>
      </c>
      <c r="B44" s="1">
        <v>2012</v>
      </c>
      <c r="C44" s="1" t="s">
        <v>5</v>
      </c>
      <c r="D44" s="2">
        <v>7229</v>
      </c>
      <c r="E44" s="2">
        <v>8849</v>
      </c>
      <c r="F44" s="3"/>
      <c r="G44" s="3"/>
      <c r="H44" s="3">
        <f t="shared" si="0"/>
        <v>16078</v>
      </c>
      <c r="I44" s="3"/>
      <c r="J44" s="8" t="s">
        <v>72</v>
      </c>
      <c r="K44">
        <v>3280000</v>
      </c>
      <c r="L44">
        <v>3158000</v>
      </c>
      <c r="M44">
        <v>0</v>
      </c>
      <c r="N44">
        <v>0</v>
      </c>
      <c r="O44" s="3">
        <f t="shared" si="1"/>
        <v>6438000</v>
      </c>
      <c r="P44" s="3"/>
      <c r="Q44" s="17">
        <f t="shared" si="2"/>
        <v>453.7280398395352</v>
      </c>
      <c r="R44" s="17">
        <f t="shared" si="3"/>
        <v>356.87648321844279</v>
      </c>
      <c r="S44" s="17" t="str">
        <f t="shared" si="4"/>
        <v/>
      </c>
      <c r="T44" s="17" t="str">
        <f t="shared" si="5"/>
        <v/>
      </c>
    </row>
    <row r="45" spans="1:20">
      <c r="A45" s="1" t="s">
        <v>61</v>
      </c>
      <c r="B45" s="1">
        <v>2013</v>
      </c>
      <c r="C45" s="1" t="s">
        <v>5</v>
      </c>
      <c r="D45" s="2">
        <v>6873</v>
      </c>
      <c r="E45" s="2">
        <v>6937</v>
      </c>
      <c r="F45" s="3"/>
      <c r="G45" s="3"/>
      <c r="H45" s="3">
        <f t="shared" si="0"/>
        <v>13810</v>
      </c>
      <c r="I45" s="3"/>
      <c r="J45" s="8" t="s">
        <v>72</v>
      </c>
      <c r="K45">
        <v>5010000</v>
      </c>
      <c r="L45">
        <v>3351000</v>
      </c>
      <c r="M45">
        <v>0</v>
      </c>
      <c r="N45">
        <v>0</v>
      </c>
      <c r="O45" s="3">
        <f t="shared" si="1"/>
        <v>8361000</v>
      </c>
      <c r="P45" s="3"/>
      <c r="Q45" s="17">
        <f t="shared" si="2"/>
        <v>728.9393278044522</v>
      </c>
      <c r="R45" s="17">
        <f t="shared" si="3"/>
        <v>483.06184229494016</v>
      </c>
      <c r="S45" s="17" t="str">
        <f t="shared" si="4"/>
        <v/>
      </c>
      <c r="T45" s="17" t="str">
        <f t="shared" si="5"/>
        <v/>
      </c>
    </row>
    <row r="46" spans="1:20">
      <c r="A46" s="1" t="s">
        <v>61</v>
      </c>
      <c r="B46" s="1">
        <v>2014</v>
      </c>
      <c r="C46" s="1" t="s">
        <v>5</v>
      </c>
      <c r="D46" s="2">
        <v>3767</v>
      </c>
      <c r="E46" s="2">
        <v>6295</v>
      </c>
      <c r="F46" s="2">
        <v>203489</v>
      </c>
      <c r="G46" s="2">
        <v>162473</v>
      </c>
      <c r="H46" s="3">
        <f t="shared" si="0"/>
        <v>376024</v>
      </c>
      <c r="I46" s="3"/>
      <c r="J46" s="8" t="s">
        <v>72</v>
      </c>
      <c r="K46">
        <v>1201000</v>
      </c>
      <c r="L46">
        <v>2200000</v>
      </c>
      <c r="M46">
        <v>9943000</v>
      </c>
      <c r="N46">
        <v>9624000</v>
      </c>
      <c r="O46" s="3">
        <f t="shared" si="1"/>
        <v>22968000</v>
      </c>
      <c r="P46" s="3"/>
      <c r="Q46" s="17">
        <f t="shared" si="2"/>
        <v>318.82134324396071</v>
      </c>
      <c r="R46" s="17">
        <f t="shared" si="3"/>
        <v>349.48371723590151</v>
      </c>
      <c r="S46" s="17">
        <f t="shared" si="4"/>
        <v>48.862592081144435</v>
      </c>
      <c r="T46" s="17">
        <f t="shared" si="5"/>
        <v>59.234457417540142</v>
      </c>
    </row>
    <row r="47" spans="1:20">
      <c r="A47" s="1" t="s">
        <v>61</v>
      </c>
      <c r="B47" s="1">
        <v>2015</v>
      </c>
      <c r="C47" s="1" t="s">
        <v>5</v>
      </c>
      <c r="D47" s="2">
        <v>3000</v>
      </c>
      <c r="E47" s="2">
        <v>7412</v>
      </c>
      <c r="F47" s="2">
        <v>145229</v>
      </c>
      <c r="G47" s="2">
        <v>117660</v>
      </c>
      <c r="H47" s="3">
        <f t="shared" si="0"/>
        <v>273301</v>
      </c>
      <c r="I47" s="3"/>
      <c r="J47" s="8" t="s">
        <v>72</v>
      </c>
      <c r="K47">
        <v>1200000</v>
      </c>
      <c r="L47">
        <v>2302000</v>
      </c>
      <c r="M47">
        <v>7271000</v>
      </c>
      <c r="N47">
        <v>7098000</v>
      </c>
      <c r="O47" s="3">
        <f t="shared" si="1"/>
        <v>17871000</v>
      </c>
      <c r="P47" s="3"/>
      <c r="Q47" s="17">
        <f t="shared" si="2"/>
        <v>400</v>
      </c>
      <c r="R47" s="17">
        <f t="shared" si="3"/>
        <v>310.57744198596868</v>
      </c>
      <c r="S47" s="17">
        <f t="shared" si="4"/>
        <v>50.065758216334203</v>
      </c>
      <c r="T47" s="17">
        <f t="shared" si="5"/>
        <v>60.326364099949004</v>
      </c>
    </row>
    <row r="48" spans="1:20">
      <c r="A48" s="1" t="s">
        <v>61</v>
      </c>
      <c r="B48" s="1">
        <v>2016</v>
      </c>
      <c r="C48" s="1" t="s">
        <v>5</v>
      </c>
      <c r="D48" s="2">
        <v>6873</v>
      </c>
      <c r="E48" s="2">
        <v>5284</v>
      </c>
      <c r="F48" s="2">
        <v>168152</v>
      </c>
      <c r="G48" s="2">
        <v>44499</v>
      </c>
      <c r="H48" s="3">
        <f t="shared" si="0"/>
        <v>224808</v>
      </c>
      <c r="I48" s="3"/>
      <c r="J48" s="8" t="s">
        <v>72</v>
      </c>
      <c r="K48">
        <v>5010000</v>
      </c>
      <c r="L48">
        <v>1688000</v>
      </c>
      <c r="M48">
        <v>8953000</v>
      </c>
      <c r="N48">
        <v>4017000</v>
      </c>
      <c r="O48" s="3">
        <f t="shared" si="1"/>
        <v>19668000</v>
      </c>
      <c r="P48" s="3"/>
      <c r="Q48" s="17">
        <f t="shared" si="2"/>
        <v>728.9393278044522</v>
      </c>
      <c r="R48" s="17">
        <f t="shared" si="3"/>
        <v>319.4549583648751</v>
      </c>
      <c r="S48" s="17">
        <f t="shared" si="4"/>
        <v>53.243493981635666</v>
      </c>
      <c r="T48" s="17">
        <f t="shared" si="5"/>
        <v>90.271691498685357</v>
      </c>
    </row>
    <row r="49" spans="1:20">
      <c r="A49" s="1" t="s">
        <v>61</v>
      </c>
      <c r="B49" s="1">
        <v>2017</v>
      </c>
      <c r="C49" s="1" t="s">
        <v>5</v>
      </c>
      <c r="D49" s="2">
        <v>47951</v>
      </c>
      <c r="E49" s="2">
        <v>1584</v>
      </c>
      <c r="F49" s="2">
        <v>172255</v>
      </c>
      <c r="G49" s="2">
        <v>185504</v>
      </c>
      <c r="H49" s="3">
        <f t="shared" si="0"/>
        <v>407294</v>
      </c>
      <c r="I49" s="3"/>
      <c r="J49" s="8" t="s">
        <v>72</v>
      </c>
      <c r="K49">
        <v>16242000</v>
      </c>
      <c r="L49">
        <v>600000</v>
      </c>
      <c r="M49">
        <v>8720000</v>
      </c>
      <c r="N49">
        <v>17890000</v>
      </c>
      <c r="O49" s="3">
        <f t="shared" si="1"/>
        <v>43452000</v>
      </c>
      <c r="P49" s="3"/>
      <c r="Q49" s="17">
        <f t="shared" si="2"/>
        <v>338.72077746032409</v>
      </c>
      <c r="R49" s="17">
        <f t="shared" si="3"/>
        <v>378.78787878787881</v>
      </c>
      <c r="S49" s="17">
        <f t="shared" si="4"/>
        <v>50.622623436184725</v>
      </c>
      <c r="T49" s="17">
        <f t="shared" si="5"/>
        <v>96.439968949456613</v>
      </c>
    </row>
    <row r="50" spans="1:20">
      <c r="A50" s="1" t="s">
        <v>61</v>
      </c>
      <c r="B50" s="1">
        <v>2018</v>
      </c>
      <c r="C50" s="1" t="s">
        <v>5</v>
      </c>
      <c r="D50" s="2">
        <v>70821</v>
      </c>
      <c r="E50" s="2">
        <v>1372</v>
      </c>
      <c r="F50" s="2">
        <v>233252</v>
      </c>
      <c r="G50" s="2">
        <v>201740</v>
      </c>
      <c r="H50" s="3">
        <f t="shared" si="0"/>
        <v>507185</v>
      </c>
      <c r="I50" s="3"/>
      <c r="J50" s="8" t="s">
        <v>72</v>
      </c>
      <c r="K50">
        <v>23445000</v>
      </c>
      <c r="L50">
        <v>301000</v>
      </c>
      <c r="M50">
        <v>11827000</v>
      </c>
      <c r="N50">
        <v>12375000</v>
      </c>
      <c r="O50" s="3">
        <f t="shared" si="1"/>
        <v>47948000</v>
      </c>
      <c r="P50" s="3"/>
      <c r="Q50" s="17">
        <f t="shared" si="2"/>
        <v>331.04587622315415</v>
      </c>
      <c r="R50" s="17">
        <f t="shared" si="3"/>
        <v>219.38775510204081</v>
      </c>
      <c r="S50" s="17">
        <f t="shared" si="4"/>
        <v>50.704817107677535</v>
      </c>
      <c r="T50" s="17">
        <f t="shared" si="5"/>
        <v>61.341330425299894</v>
      </c>
    </row>
    <row r="51" spans="1:20">
      <c r="A51" s="1" t="s">
        <v>61</v>
      </c>
      <c r="B51" s="1">
        <v>2019</v>
      </c>
      <c r="C51" s="1" t="s">
        <v>5</v>
      </c>
      <c r="D51" s="2">
        <v>100814</v>
      </c>
      <c r="E51" s="2">
        <v>1300</v>
      </c>
      <c r="F51" s="2">
        <v>251883</v>
      </c>
      <c r="G51" s="2">
        <v>249804</v>
      </c>
      <c r="H51" s="3">
        <f t="shared" si="0"/>
        <v>603801</v>
      </c>
      <c r="I51" s="3"/>
      <c r="J51" s="8" t="s">
        <v>72</v>
      </c>
      <c r="K51">
        <v>29838000</v>
      </c>
      <c r="L51">
        <v>300000</v>
      </c>
      <c r="M51">
        <v>12055000</v>
      </c>
      <c r="N51">
        <v>14231000</v>
      </c>
      <c r="O51" s="3">
        <f t="shared" si="1"/>
        <v>56424000</v>
      </c>
      <c r="P51" s="3"/>
      <c r="Q51" s="17">
        <f t="shared" si="2"/>
        <v>295.97079770666772</v>
      </c>
      <c r="R51" s="17">
        <f t="shared" si="3"/>
        <v>230.76923076923077</v>
      </c>
      <c r="S51" s="17">
        <f t="shared" si="4"/>
        <v>47.859522079695729</v>
      </c>
      <c r="T51" s="17">
        <f t="shared" si="5"/>
        <v>56.968663432130789</v>
      </c>
    </row>
    <row r="52" spans="1:20">
      <c r="A52" s="1" t="s">
        <v>61</v>
      </c>
      <c r="B52" s="1">
        <v>2020</v>
      </c>
      <c r="C52" s="1" t="s">
        <v>5</v>
      </c>
      <c r="D52" s="2">
        <v>31720</v>
      </c>
      <c r="E52" s="2">
        <v>1300</v>
      </c>
      <c r="F52" s="2">
        <v>90366</v>
      </c>
      <c r="G52" s="2">
        <v>82464</v>
      </c>
      <c r="H52" s="3">
        <f t="shared" si="0"/>
        <v>205850</v>
      </c>
      <c r="I52" s="3"/>
      <c r="J52" s="8" t="s">
        <v>72</v>
      </c>
      <c r="K52">
        <v>10341000</v>
      </c>
      <c r="L52">
        <v>300000</v>
      </c>
      <c r="M52">
        <v>4270000</v>
      </c>
      <c r="N52">
        <v>4626000</v>
      </c>
      <c r="O52" s="3">
        <f t="shared" si="1"/>
        <v>19537000</v>
      </c>
      <c r="P52" s="3"/>
      <c r="Q52" s="17">
        <f t="shared" si="2"/>
        <v>326.00882723833541</v>
      </c>
      <c r="R52" s="17">
        <f t="shared" si="3"/>
        <v>230.76923076923077</v>
      </c>
      <c r="S52" s="17">
        <f t="shared" si="4"/>
        <v>47.25228515149503</v>
      </c>
      <c r="T52" s="17">
        <f t="shared" si="5"/>
        <v>56.097206053550643</v>
      </c>
    </row>
    <row r="53" spans="1:20">
      <c r="A53" s="1" t="s">
        <v>61</v>
      </c>
      <c r="B53" s="1">
        <v>2021</v>
      </c>
      <c r="C53" s="1" t="s">
        <v>5</v>
      </c>
      <c r="D53" s="2">
        <v>13580</v>
      </c>
      <c r="E53" s="2">
        <v>1300</v>
      </c>
      <c r="F53" s="2">
        <v>110028</v>
      </c>
      <c r="G53" s="2">
        <v>126553</v>
      </c>
      <c r="H53" s="3">
        <f t="shared" si="0"/>
        <v>251461</v>
      </c>
      <c r="I53" s="3"/>
      <c r="J53" s="8" t="s">
        <v>72</v>
      </c>
      <c r="K53">
        <v>4682000</v>
      </c>
      <c r="L53">
        <v>300000</v>
      </c>
      <c r="M53">
        <v>6761000</v>
      </c>
      <c r="N53">
        <v>8629000</v>
      </c>
      <c r="O53" s="3">
        <f t="shared" si="1"/>
        <v>20372000</v>
      </c>
      <c r="P53" s="3"/>
      <c r="Q53" s="17">
        <f t="shared" si="2"/>
        <v>344.7717231222386</v>
      </c>
      <c r="R53" s="17">
        <f t="shared" si="3"/>
        <v>230.76923076923077</v>
      </c>
      <c r="S53" s="17">
        <f t="shared" si="4"/>
        <v>61.447995055803979</v>
      </c>
      <c r="T53" s="17">
        <f t="shared" si="5"/>
        <v>68.184871160699473</v>
      </c>
    </row>
    <row r="54" spans="1:20">
      <c r="A54" s="1"/>
      <c r="B54" s="1"/>
      <c r="C54" s="1"/>
      <c r="D54" s="2"/>
      <c r="E54" s="2"/>
      <c r="F54" s="2"/>
      <c r="G54" s="2"/>
      <c r="H54" s="3"/>
      <c r="I54" s="3"/>
      <c r="J54" s="8"/>
      <c r="O54" s="3"/>
      <c r="P54" s="3"/>
      <c r="Q54" s="17"/>
      <c r="R54" s="17"/>
      <c r="S54" s="17"/>
      <c r="T54" s="17"/>
    </row>
    <row r="55" spans="1:20">
      <c r="A55" s="1" t="s">
        <v>63</v>
      </c>
      <c r="B55" s="1">
        <v>1970</v>
      </c>
      <c r="C55" s="1" t="s">
        <v>5</v>
      </c>
      <c r="D55" s="3"/>
      <c r="E55" s="3"/>
      <c r="F55" s="3"/>
      <c r="G55" s="3"/>
      <c r="H55" s="3">
        <f t="shared" si="0"/>
        <v>0</v>
      </c>
      <c r="I55" s="3"/>
      <c r="J55" s="8" t="s">
        <v>72</v>
      </c>
      <c r="K55">
        <v>0</v>
      </c>
      <c r="L55">
        <v>0</v>
      </c>
      <c r="M55">
        <v>0</v>
      </c>
      <c r="N55">
        <v>0</v>
      </c>
      <c r="O55" s="3">
        <f t="shared" si="1"/>
        <v>0</v>
      </c>
      <c r="P55" s="3"/>
      <c r="Q55" s="17" t="str">
        <f t="shared" si="2"/>
        <v/>
      </c>
      <c r="R55" s="17" t="str">
        <f t="shared" si="3"/>
        <v/>
      </c>
      <c r="S55" s="17" t="str">
        <f t="shared" si="4"/>
        <v/>
      </c>
      <c r="T55" s="17" t="str">
        <f t="shared" si="5"/>
        <v/>
      </c>
    </row>
    <row r="56" spans="1:20">
      <c r="A56" s="1" t="s">
        <v>63</v>
      </c>
      <c r="B56" s="1">
        <v>1971</v>
      </c>
      <c r="C56" s="1" t="s">
        <v>5</v>
      </c>
      <c r="D56" s="3"/>
      <c r="E56" s="3"/>
      <c r="F56" s="3"/>
      <c r="G56" s="3"/>
      <c r="H56" s="3">
        <f t="shared" si="0"/>
        <v>0</v>
      </c>
      <c r="I56" s="3"/>
      <c r="J56" s="8" t="s">
        <v>72</v>
      </c>
      <c r="K56">
        <v>0</v>
      </c>
      <c r="L56">
        <v>0</v>
      </c>
      <c r="M56">
        <v>0</v>
      </c>
      <c r="N56">
        <v>0</v>
      </c>
      <c r="O56" s="3">
        <f t="shared" si="1"/>
        <v>0</v>
      </c>
      <c r="P56" s="3"/>
      <c r="Q56" s="17" t="str">
        <f t="shared" si="2"/>
        <v/>
      </c>
      <c r="R56" s="17" t="str">
        <f t="shared" si="3"/>
        <v/>
      </c>
      <c r="S56" s="17" t="str">
        <f t="shared" si="4"/>
        <v/>
      </c>
      <c r="T56" s="17" t="str">
        <f t="shared" si="5"/>
        <v/>
      </c>
    </row>
    <row r="57" spans="1:20">
      <c r="A57" s="1" t="s">
        <v>63</v>
      </c>
      <c r="B57" s="1">
        <v>1972</v>
      </c>
      <c r="C57" s="1" t="s">
        <v>5</v>
      </c>
      <c r="D57" s="3"/>
      <c r="E57" s="3"/>
      <c r="F57" s="3"/>
      <c r="G57" s="3"/>
      <c r="H57" s="3">
        <f t="shared" si="0"/>
        <v>0</v>
      </c>
      <c r="I57" s="3"/>
      <c r="J57" s="8" t="s">
        <v>72</v>
      </c>
      <c r="K57">
        <v>0</v>
      </c>
      <c r="L57">
        <v>0</v>
      </c>
      <c r="M57">
        <v>0</v>
      </c>
      <c r="N57">
        <v>0</v>
      </c>
      <c r="O57" s="3">
        <f t="shared" si="1"/>
        <v>0</v>
      </c>
      <c r="P57" s="3"/>
      <c r="Q57" s="17" t="str">
        <f t="shared" si="2"/>
        <v/>
      </c>
      <c r="R57" s="17" t="str">
        <f t="shared" si="3"/>
        <v/>
      </c>
      <c r="S57" s="17" t="str">
        <f t="shared" si="4"/>
        <v/>
      </c>
      <c r="T57" s="17" t="str">
        <f t="shared" si="5"/>
        <v/>
      </c>
    </row>
    <row r="58" spans="1:20">
      <c r="A58" s="1" t="s">
        <v>63</v>
      </c>
      <c r="B58" s="1">
        <v>1973</v>
      </c>
      <c r="C58" s="1" t="s">
        <v>5</v>
      </c>
      <c r="D58" s="3"/>
      <c r="E58" s="3"/>
      <c r="F58" s="3"/>
      <c r="G58" s="3"/>
      <c r="H58" s="3">
        <f t="shared" si="0"/>
        <v>0</v>
      </c>
      <c r="I58" s="3"/>
      <c r="J58" s="8" t="s">
        <v>72</v>
      </c>
      <c r="K58">
        <v>0</v>
      </c>
      <c r="L58">
        <v>0</v>
      </c>
      <c r="M58">
        <v>0</v>
      </c>
      <c r="N58">
        <v>0</v>
      </c>
      <c r="O58" s="3">
        <f t="shared" si="1"/>
        <v>0</v>
      </c>
      <c r="P58" s="3"/>
      <c r="Q58" s="17" t="str">
        <f t="shared" si="2"/>
        <v/>
      </c>
      <c r="R58" s="17" t="str">
        <f t="shared" si="3"/>
        <v/>
      </c>
      <c r="S58" s="17" t="str">
        <f t="shared" si="4"/>
        <v/>
      </c>
      <c r="T58" s="17" t="str">
        <f t="shared" si="5"/>
        <v/>
      </c>
    </row>
    <row r="59" spans="1:20">
      <c r="A59" s="1" t="s">
        <v>63</v>
      </c>
      <c r="B59" s="1">
        <v>1974</v>
      </c>
      <c r="C59" s="1" t="s">
        <v>5</v>
      </c>
      <c r="D59" s="3"/>
      <c r="E59" s="3"/>
      <c r="F59" s="3"/>
      <c r="G59" s="3"/>
      <c r="H59" s="3">
        <f t="shared" si="0"/>
        <v>0</v>
      </c>
      <c r="I59" s="3"/>
      <c r="J59" s="8" t="s">
        <v>72</v>
      </c>
      <c r="K59">
        <v>0</v>
      </c>
      <c r="L59">
        <v>0</v>
      </c>
      <c r="M59">
        <v>0</v>
      </c>
      <c r="N59">
        <v>0</v>
      </c>
      <c r="O59" s="3">
        <f t="shared" si="1"/>
        <v>0</v>
      </c>
      <c r="P59" s="3"/>
      <c r="Q59" s="17" t="str">
        <f t="shared" si="2"/>
        <v/>
      </c>
      <c r="R59" s="17" t="str">
        <f t="shared" si="3"/>
        <v/>
      </c>
      <c r="S59" s="17" t="str">
        <f t="shared" si="4"/>
        <v/>
      </c>
      <c r="T59" s="17" t="str">
        <f t="shared" si="5"/>
        <v/>
      </c>
    </row>
    <row r="60" spans="1:20">
      <c r="A60" s="1" t="s">
        <v>63</v>
      </c>
      <c r="B60" s="1">
        <v>1975</v>
      </c>
      <c r="C60" s="1" t="s">
        <v>5</v>
      </c>
      <c r="D60" s="3"/>
      <c r="E60" s="3"/>
      <c r="F60" s="3"/>
      <c r="G60" s="3"/>
      <c r="H60" s="3">
        <f t="shared" si="0"/>
        <v>0</v>
      </c>
      <c r="I60" s="3"/>
      <c r="J60" s="8" t="s">
        <v>72</v>
      </c>
      <c r="K60">
        <v>0</v>
      </c>
      <c r="L60">
        <v>0</v>
      </c>
      <c r="M60">
        <v>0</v>
      </c>
      <c r="N60">
        <v>0</v>
      </c>
      <c r="O60" s="3">
        <f t="shared" si="1"/>
        <v>0</v>
      </c>
      <c r="P60" s="3"/>
      <c r="Q60" s="17" t="str">
        <f t="shared" si="2"/>
        <v/>
      </c>
      <c r="R60" s="17" t="str">
        <f t="shared" si="3"/>
        <v/>
      </c>
      <c r="S60" s="17" t="str">
        <f t="shared" si="4"/>
        <v/>
      </c>
      <c r="T60" s="17" t="str">
        <f t="shared" si="5"/>
        <v/>
      </c>
    </row>
    <row r="61" spans="1:20">
      <c r="A61" s="1" t="s">
        <v>63</v>
      </c>
      <c r="B61" s="1">
        <v>1976</v>
      </c>
      <c r="C61" s="1" t="s">
        <v>5</v>
      </c>
      <c r="D61" s="3"/>
      <c r="E61" s="3"/>
      <c r="F61" s="3"/>
      <c r="G61" s="3"/>
      <c r="H61" s="3">
        <f t="shared" si="0"/>
        <v>0</v>
      </c>
      <c r="I61" s="3"/>
      <c r="J61" s="8" t="s">
        <v>72</v>
      </c>
      <c r="K61">
        <v>0</v>
      </c>
      <c r="L61">
        <v>0</v>
      </c>
      <c r="M61">
        <v>0</v>
      </c>
      <c r="N61">
        <v>0</v>
      </c>
      <c r="O61" s="3">
        <f t="shared" si="1"/>
        <v>0</v>
      </c>
      <c r="P61" s="3"/>
      <c r="Q61" s="17" t="str">
        <f t="shared" si="2"/>
        <v/>
      </c>
      <c r="R61" s="17" t="str">
        <f t="shared" si="3"/>
        <v/>
      </c>
      <c r="S61" s="17" t="str">
        <f t="shared" si="4"/>
        <v/>
      </c>
      <c r="T61" s="17" t="str">
        <f t="shared" si="5"/>
        <v/>
      </c>
    </row>
    <row r="62" spans="1:20">
      <c r="A62" s="1" t="s">
        <v>63</v>
      </c>
      <c r="B62" s="1">
        <v>1977</v>
      </c>
      <c r="C62" s="1" t="s">
        <v>5</v>
      </c>
      <c r="D62" s="3"/>
      <c r="E62" s="3"/>
      <c r="F62" s="3"/>
      <c r="G62" s="3"/>
      <c r="H62" s="3">
        <f t="shared" si="0"/>
        <v>0</v>
      </c>
      <c r="I62" s="3"/>
      <c r="J62" s="8" t="s">
        <v>72</v>
      </c>
      <c r="K62">
        <v>0</v>
      </c>
      <c r="L62">
        <v>0</v>
      </c>
      <c r="M62">
        <v>0</v>
      </c>
      <c r="N62">
        <v>0</v>
      </c>
      <c r="O62" s="3">
        <f t="shared" si="1"/>
        <v>0</v>
      </c>
      <c r="P62" s="3"/>
      <c r="Q62" s="17" t="str">
        <f t="shared" si="2"/>
        <v/>
      </c>
      <c r="R62" s="17" t="str">
        <f t="shared" si="3"/>
        <v/>
      </c>
      <c r="S62" s="17" t="str">
        <f t="shared" si="4"/>
        <v/>
      </c>
      <c r="T62" s="17" t="str">
        <f t="shared" si="5"/>
        <v/>
      </c>
    </row>
    <row r="63" spans="1:20">
      <c r="A63" s="1" t="s">
        <v>63</v>
      </c>
      <c r="B63" s="1">
        <v>1978</v>
      </c>
      <c r="C63" s="1" t="s">
        <v>5</v>
      </c>
      <c r="D63" s="3"/>
      <c r="E63" s="3"/>
      <c r="F63" s="3"/>
      <c r="G63" s="3"/>
      <c r="H63" s="3">
        <f t="shared" si="0"/>
        <v>0</v>
      </c>
      <c r="I63" s="3"/>
      <c r="J63" s="8" t="s">
        <v>72</v>
      </c>
      <c r="K63">
        <v>0</v>
      </c>
      <c r="L63">
        <v>0</v>
      </c>
      <c r="M63">
        <v>0</v>
      </c>
      <c r="N63">
        <v>0</v>
      </c>
      <c r="O63" s="3">
        <f t="shared" si="1"/>
        <v>0</v>
      </c>
      <c r="P63" s="3"/>
      <c r="Q63" s="17" t="str">
        <f t="shared" si="2"/>
        <v/>
      </c>
      <c r="R63" s="17" t="str">
        <f t="shared" si="3"/>
        <v/>
      </c>
      <c r="S63" s="17" t="str">
        <f t="shared" si="4"/>
        <v/>
      </c>
      <c r="T63" s="17" t="str">
        <f t="shared" si="5"/>
        <v/>
      </c>
    </row>
    <row r="64" spans="1:20">
      <c r="A64" s="1" t="s">
        <v>63</v>
      </c>
      <c r="B64" s="1">
        <v>1979</v>
      </c>
      <c r="C64" s="1" t="s">
        <v>5</v>
      </c>
      <c r="D64" s="3"/>
      <c r="E64" s="3"/>
      <c r="F64" s="3"/>
      <c r="G64" s="3"/>
      <c r="H64" s="3">
        <f t="shared" si="0"/>
        <v>0</v>
      </c>
      <c r="I64" s="3"/>
      <c r="J64" s="8" t="s">
        <v>72</v>
      </c>
      <c r="K64">
        <v>0</v>
      </c>
      <c r="L64">
        <v>0</v>
      </c>
      <c r="M64">
        <v>0</v>
      </c>
      <c r="N64">
        <v>0</v>
      </c>
      <c r="O64" s="3">
        <f t="shared" si="1"/>
        <v>0</v>
      </c>
      <c r="P64" s="3"/>
      <c r="Q64" s="17" t="str">
        <f t="shared" si="2"/>
        <v/>
      </c>
      <c r="R64" s="17" t="str">
        <f t="shared" si="3"/>
        <v/>
      </c>
      <c r="S64" s="17" t="str">
        <f t="shared" si="4"/>
        <v/>
      </c>
      <c r="T64" s="17" t="str">
        <f t="shared" si="5"/>
        <v/>
      </c>
    </row>
    <row r="65" spans="1:20">
      <c r="A65" s="1" t="s">
        <v>63</v>
      </c>
      <c r="B65" s="6">
        <v>1980</v>
      </c>
      <c r="C65" s="1" t="s">
        <v>5</v>
      </c>
      <c r="D65" s="3"/>
      <c r="E65" s="3"/>
      <c r="F65" s="3"/>
      <c r="G65" s="3"/>
      <c r="H65" s="3">
        <f t="shared" si="0"/>
        <v>0</v>
      </c>
      <c r="I65" s="3"/>
      <c r="J65" s="8" t="s">
        <v>72</v>
      </c>
      <c r="K65">
        <v>0</v>
      </c>
      <c r="L65">
        <v>0</v>
      </c>
      <c r="M65">
        <v>0</v>
      </c>
      <c r="N65">
        <v>0</v>
      </c>
      <c r="O65" s="3">
        <f t="shared" si="1"/>
        <v>0</v>
      </c>
      <c r="P65" s="3"/>
      <c r="Q65" s="17" t="str">
        <f t="shared" si="2"/>
        <v/>
      </c>
      <c r="R65" s="17" t="str">
        <f t="shared" si="3"/>
        <v/>
      </c>
      <c r="S65" s="17" t="str">
        <f t="shared" si="4"/>
        <v/>
      </c>
      <c r="T65" s="17" t="str">
        <f t="shared" si="5"/>
        <v/>
      </c>
    </row>
    <row r="66" spans="1:20">
      <c r="A66" s="1" t="s">
        <v>63</v>
      </c>
      <c r="B66" s="1">
        <v>1981</v>
      </c>
      <c r="C66" s="1" t="s">
        <v>5</v>
      </c>
      <c r="D66" s="3"/>
      <c r="E66" s="3"/>
      <c r="F66" s="3"/>
      <c r="G66" s="3"/>
      <c r="H66" s="3">
        <f t="shared" si="0"/>
        <v>0</v>
      </c>
      <c r="I66" s="3"/>
      <c r="J66" s="8" t="s">
        <v>72</v>
      </c>
      <c r="K66">
        <v>0</v>
      </c>
      <c r="L66">
        <v>0</v>
      </c>
      <c r="M66">
        <v>0</v>
      </c>
      <c r="N66">
        <v>0</v>
      </c>
      <c r="O66" s="3">
        <f t="shared" si="1"/>
        <v>0</v>
      </c>
      <c r="P66" s="3"/>
      <c r="Q66" s="17" t="str">
        <f t="shared" si="2"/>
        <v/>
      </c>
      <c r="R66" s="17" t="str">
        <f t="shared" si="3"/>
        <v/>
      </c>
      <c r="S66" s="17" t="str">
        <f t="shared" si="4"/>
        <v/>
      </c>
      <c r="T66" s="17" t="str">
        <f t="shared" si="5"/>
        <v/>
      </c>
    </row>
    <row r="67" spans="1:20">
      <c r="A67" s="1" t="s">
        <v>63</v>
      </c>
      <c r="B67" s="1">
        <v>1982</v>
      </c>
      <c r="C67" s="1" t="s">
        <v>5</v>
      </c>
      <c r="D67" s="3"/>
      <c r="E67" s="3"/>
      <c r="F67" s="3"/>
      <c r="G67" s="3"/>
      <c r="H67" s="3">
        <f t="shared" ref="H67:H131" si="6">SUM(D67:G67)</f>
        <v>0</v>
      </c>
      <c r="I67" s="3"/>
      <c r="J67" s="8" t="s">
        <v>72</v>
      </c>
      <c r="K67">
        <v>0</v>
      </c>
      <c r="L67">
        <v>0</v>
      </c>
      <c r="M67">
        <v>0</v>
      </c>
      <c r="N67">
        <v>0</v>
      </c>
      <c r="O67" s="3">
        <f t="shared" ref="O67:O131" si="7">SUM(K67:N67)</f>
        <v>0</v>
      </c>
      <c r="P67" s="3"/>
      <c r="Q67" s="17" t="str">
        <f t="shared" ref="Q67:Q131" si="8">IF(AND(D67&gt;0,K67&gt;0),K67/D67,"")</f>
        <v/>
      </c>
      <c r="R67" s="17" t="str">
        <f t="shared" ref="R67:R131" si="9">IF(AND(E67&gt;0,L67&gt;0),L67/E67,"")</f>
        <v/>
      </c>
      <c r="S67" s="17" t="str">
        <f t="shared" ref="S67:S131" si="10">IF(AND(F67&gt;0,M67&gt;0),M67/F67,"")</f>
        <v/>
      </c>
      <c r="T67" s="17" t="str">
        <f t="shared" ref="T67:T131" si="11">IF(AND(G67&gt;0,N67&gt;0),N67/G67,"")</f>
        <v/>
      </c>
    </row>
    <row r="68" spans="1:20">
      <c r="A68" s="1" t="s">
        <v>63</v>
      </c>
      <c r="B68" s="1">
        <v>1983</v>
      </c>
      <c r="C68" s="1" t="s">
        <v>5</v>
      </c>
      <c r="D68" s="3"/>
      <c r="E68" s="3"/>
      <c r="F68" s="3"/>
      <c r="G68" s="3"/>
      <c r="H68" s="3">
        <f t="shared" si="6"/>
        <v>0</v>
      </c>
      <c r="I68" s="3"/>
      <c r="J68" s="8" t="s">
        <v>72</v>
      </c>
      <c r="K68">
        <v>0</v>
      </c>
      <c r="L68">
        <v>0</v>
      </c>
      <c r="M68">
        <v>0</v>
      </c>
      <c r="N68">
        <v>0</v>
      </c>
      <c r="O68" s="3">
        <f t="shared" si="7"/>
        <v>0</v>
      </c>
      <c r="P68" s="3"/>
      <c r="Q68" s="17" t="str">
        <f t="shared" si="8"/>
        <v/>
      </c>
      <c r="R68" s="17" t="str">
        <f t="shared" si="9"/>
        <v/>
      </c>
      <c r="S68" s="17" t="str">
        <f t="shared" si="10"/>
        <v/>
      </c>
      <c r="T68" s="17" t="str">
        <f t="shared" si="11"/>
        <v/>
      </c>
    </row>
    <row r="69" spans="1:20">
      <c r="A69" s="1" t="s">
        <v>63</v>
      </c>
      <c r="B69" s="1">
        <v>1984</v>
      </c>
      <c r="C69" s="1" t="s">
        <v>5</v>
      </c>
      <c r="D69" s="3"/>
      <c r="E69" s="3"/>
      <c r="F69" s="3"/>
      <c r="G69" s="3"/>
      <c r="H69" s="3">
        <f t="shared" si="6"/>
        <v>0</v>
      </c>
      <c r="I69" s="3"/>
      <c r="J69" s="8" t="s">
        <v>72</v>
      </c>
      <c r="K69">
        <v>0</v>
      </c>
      <c r="L69">
        <v>0</v>
      </c>
      <c r="M69">
        <v>0</v>
      </c>
      <c r="N69">
        <v>0</v>
      </c>
      <c r="O69" s="3">
        <f t="shared" si="7"/>
        <v>0</v>
      </c>
      <c r="P69" s="3"/>
      <c r="Q69" s="17" t="str">
        <f t="shared" si="8"/>
        <v/>
      </c>
      <c r="R69" s="17" t="str">
        <f t="shared" si="9"/>
        <v/>
      </c>
      <c r="S69" s="17" t="str">
        <f t="shared" si="10"/>
        <v/>
      </c>
      <c r="T69" s="17" t="str">
        <f t="shared" si="11"/>
        <v/>
      </c>
    </row>
    <row r="70" spans="1:20">
      <c r="A70" s="1" t="s">
        <v>63</v>
      </c>
      <c r="B70" s="1">
        <v>1985</v>
      </c>
      <c r="C70" s="1" t="s">
        <v>5</v>
      </c>
      <c r="D70" s="3"/>
      <c r="E70" s="3"/>
      <c r="F70" s="3"/>
      <c r="G70" s="3"/>
      <c r="H70" s="3">
        <f t="shared" si="6"/>
        <v>0</v>
      </c>
      <c r="I70" s="3"/>
      <c r="J70" s="8" t="s">
        <v>72</v>
      </c>
      <c r="K70">
        <v>0</v>
      </c>
      <c r="L70">
        <v>0</v>
      </c>
      <c r="M70">
        <v>0</v>
      </c>
      <c r="N70">
        <v>0</v>
      </c>
      <c r="O70" s="3">
        <f t="shared" si="7"/>
        <v>0</v>
      </c>
      <c r="P70" s="3"/>
      <c r="Q70" s="17" t="str">
        <f t="shared" si="8"/>
        <v/>
      </c>
      <c r="R70" s="17" t="str">
        <f t="shared" si="9"/>
        <v/>
      </c>
      <c r="S70" s="17" t="str">
        <f t="shared" si="10"/>
        <v/>
      </c>
      <c r="T70" s="17" t="str">
        <f t="shared" si="11"/>
        <v/>
      </c>
    </row>
    <row r="71" spans="1:20">
      <c r="A71" s="1" t="s">
        <v>63</v>
      </c>
      <c r="B71" s="1">
        <v>1986</v>
      </c>
      <c r="C71" s="1" t="s">
        <v>5</v>
      </c>
      <c r="D71" s="3"/>
      <c r="E71" s="3"/>
      <c r="F71" s="3"/>
      <c r="G71" s="3"/>
      <c r="H71" s="3">
        <f t="shared" si="6"/>
        <v>0</v>
      </c>
      <c r="I71" s="3"/>
      <c r="J71" s="8" t="s">
        <v>72</v>
      </c>
      <c r="K71">
        <v>0</v>
      </c>
      <c r="L71">
        <v>0</v>
      </c>
      <c r="M71">
        <v>0</v>
      </c>
      <c r="N71">
        <v>0</v>
      </c>
      <c r="O71" s="3">
        <f t="shared" si="7"/>
        <v>0</v>
      </c>
      <c r="P71" s="3"/>
      <c r="Q71" s="17" t="str">
        <f t="shared" si="8"/>
        <v/>
      </c>
      <c r="R71" s="17" t="str">
        <f t="shared" si="9"/>
        <v/>
      </c>
      <c r="S71" s="17" t="str">
        <f t="shared" si="10"/>
        <v/>
      </c>
      <c r="T71" s="17" t="str">
        <f t="shared" si="11"/>
        <v/>
      </c>
    </row>
    <row r="72" spans="1:20">
      <c r="A72" s="1" t="s">
        <v>63</v>
      </c>
      <c r="B72" s="1">
        <v>1987</v>
      </c>
      <c r="C72" s="1" t="s">
        <v>5</v>
      </c>
      <c r="D72" s="3"/>
      <c r="E72" s="3"/>
      <c r="F72" s="3"/>
      <c r="G72" s="3"/>
      <c r="H72" s="3">
        <f t="shared" si="6"/>
        <v>0</v>
      </c>
      <c r="I72" s="3"/>
      <c r="J72" s="8" t="s">
        <v>72</v>
      </c>
      <c r="K72">
        <v>0</v>
      </c>
      <c r="L72">
        <v>0</v>
      </c>
      <c r="M72">
        <v>0</v>
      </c>
      <c r="N72">
        <v>0</v>
      </c>
      <c r="O72" s="3">
        <f t="shared" si="7"/>
        <v>0</v>
      </c>
      <c r="P72" s="3"/>
      <c r="Q72" s="17" t="str">
        <f t="shared" si="8"/>
        <v/>
      </c>
      <c r="R72" s="17" t="str">
        <f t="shared" si="9"/>
        <v/>
      </c>
      <c r="S72" s="17" t="str">
        <f t="shared" si="10"/>
        <v/>
      </c>
      <c r="T72" s="17" t="str">
        <f t="shared" si="11"/>
        <v/>
      </c>
    </row>
    <row r="73" spans="1:20">
      <c r="A73" s="1" t="s">
        <v>63</v>
      </c>
      <c r="B73" s="1">
        <v>1988</v>
      </c>
      <c r="C73" s="1" t="s">
        <v>5</v>
      </c>
      <c r="D73" s="3"/>
      <c r="E73" s="3"/>
      <c r="F73" s="3"/>
      <c r="G73" s="3"/>
      <c r="H73" s="3">
        <f t="shared" si="6"/>
        <v>0</v>
      </c>
      <c r="I73" s="3"/>
      <c r="J73" s="8" t="s">
        <v>72</v>
      </c>
      <c r="K73">
        <v>0</v>
      </c>
      <c r="L73">
        <v>0</v>
      </c>
      <c r="M73">
        <v>0</v>
      </c>
      <c r="N73">
        <v>0</v>
      </c>
      <c r="O73" s="3">
        <f t="shared" si="7"/>
        <v>0</v>
      </c>
      <c r="P73" s="3"/>
      <c r="Q73" s="17" t="str">
        <f t="shared" si="8"/>
        <v/>
      </c>
      <c r="R73" s="17" t="str">
        <f t="shared" si="9"/>
        <v/>
      </c>
      <c r="S73" s="17" t="str">
        <f t="shared" si="10"/>
        <v/>
      </c>
      <c r="T73" s="17" t="str">
        <f t="shared" si="11"/>
        <v/>
      </c>
    </row>
    <row r="74" spans="1:20">
      <c r="A74" s="1" t="s">
        <v>63</v>
      </c>
      <c r="B74" s="1">
        <v>1989</v>
      </c>
      <c r="C74" s="1" t="s">
        <v>5</v>
      </c>
      <c r="D74" s="3"/>
      <c r="E74" s="3"/>
      <c r="F74" s="3"/>
      <c r="G74" s="3"/>
      <c r="H74" s="3">
        <f t="shared" si="6"/>
        <v>0</v>
      </c>
      <c r="I74" s="3"/>
      <c r="J74" s="8" t="s">
        <v>72</v>
      </c>
      <c r="K74">
        <v>0</v>
      </c>
      <c r="L74">
        <v>0</v>
      </c>
      <c r="M74">
        <v>0</v>
      </c>
      <c r="N74">
        <v>0</v>
      </c>
      <c r="O74" s="3">
        <f t="shared" si="7"/>
        <v>0</v>
      </c>
      <c r="P74" s="3"/>
      <c r="Q74" s="17" t="str">
        <f t="shared" si="8"/>
        <v/>
      </c>
      <c r="R74" s="17" t="str">
        <f t="shared" si="9"/>
        <v/>
      </c>
      <c r="S74" s="17" t="str">
        <f t="shared" si="10"/>
        <v/>
      </c>
      <c r="T74" s="17" t="str">
        <f t="shared" si="11"/>
        <v/>
      </c>
    </row>
    <row r="75" spans="1:20">
      <c r="A75" s="1" t="s">
        <v>63</v>
      </c>
      <c r="B75" s="1">
        <v>1990</v>
      </c>
      <c r="C75" s="1" t="s">
        <v>5</v>
      </c>
      <c r="D75" s="3"/>
      <c r="E75" s="3"/>
      <c r="F75" s="3"/>
      <c r="G75" s="3"/>
      <c r="H75" s="3">
        <f t="shared" si="6"/>
        <v>0</v>
      </c>
      <c r="I75" s="3"/>
      <c r="J75" s="8" t="s">
        <v>72</v>
      </c>
      <c r="K75">
        <v>0</v>
      </c>
      <c r="L75">
        <v>0</v>
      </c>
      <c r="M75">
        <v>0</v>
      </c>
      <c r="N75">
        <v>0</v>
      </c>
      <c r="O75" s="3">
        <f t="shared" si="7"/>
        <v>0</v>
      </c>
      <c r="P75" s="3"/>
      <c r="Q75" s="17" t="str">
        <f t="shared" si="8"/>
        <v/>
      </c>
      <c r="R75" s="17" t="str">
        <f t="shared" si="9"/>
        <v/>
      </c>
      <c r="S75" s="17" t="str">
        <f t="shared" si="10"/>
        <v/>
      </c>
      <c r="T75" s="17" t="str">
        <f t="shared" si="11"/>
        <v/>
      </c>
    </row>
    <row r="76" spans="1:20">
      <c r="A76" s="1" t="s">
        <v>63</v>
      </c>
      <c r="B76" s="1">
        <v>1991</v>
      </c>
      <c r="C76" s="1" t="s">
        <v>5</v>
      </c>
      <c r="D76" s="3"/>
      <c r="E76" s="3"/>
      <c r="F76" s="3"/>
      <c r="G76" s="3"/>
      <c r="H76" s="3">
        <f t="shared" si="6"/>
        <v>0</v>
      </c>
      <c r="I76" s="3"/>
      <c r="J76" s="8" t="s">
        <v>72</v>
      </c>
      <c r="K76">
        <v>0</v>
      </c>
      <c r="L76">
        <v>0</v>
      </c>
      <c r="M76">
        <v>0</v>
      </c>
      <c r="N76">
        <v>0</v>
      </c>
      <c r="O76" s="3">
        <f t="shared" si="7"/>
        <v>0</v>
      </c>
      <c r="P76" s="3"/>
      <c r="Q76" s="17" t="str">
        <f t="shared" si="8"/>
        <v/>
      </c>
      <c r="R76" s="17" t="str">
        <f t="shared" si="9"/>
        <v/>
      </c>
      <c r="S76" s="17" t="str">
        <f t="shared" si="10"/>
        <v/>
      </c>
      <c r="T76" s="17" t="str">
        <f t="shared" si="11"/>
        <v/>
      </c>
    </row>
    <row r="77" spans="1:20">
      <c r="A77" s="1" t="s">
        <v>63</v>
      </c>
      <c r="B77" s="1">
        <v>1992</v>
      </c>
      <c r="C77" s="1" t="s">
        <v>5</v>
      </c>
      <c r="D77" s="3"/>
      <c r="E77" s="3"/>
      <c r="F77" s="3"/>
      <c r="G77" s="3"/>
      <c r="H77" s="3">
        <f t="shared" si="6"/>
        <v>0</v>
      </c>
      <c r="I77" s="3"/>
      <c r="J77" s="8" t="s">
        <v>72</v>
      </c>
      <c r="K77">
        <v>0</v>
      </c>
      <c r="L77">
        <v>0</v>
      </c>
      <c r="M77">
        <v>0</v>
      </c>
      <c r="N77">
        <v>0</v>
      </c>
      <c r="O77" s="3">
        <f t="shared" si="7"/>
        <v>0</v>
      </c>
      <c r="P77" s="3"/>
      <c r="Q77" s="17" t="str">
        <f t="shared" si="8"/>
        <v/>
      </c>
      <c r="R77" s="17" t="str">
        <f t="shared" si="9"/>
        <v/>
      </c>
      <c r="S77" s="17" t="str">
        <f t="shared" si="10"/>
        <v/>
      </c>
      <c r="T77" s="17" t="str">
        <f t="shared" si="11"/>
        <v/>
      </c>
    </row>
    <row r="78" spans="1:20">
      <c r="A78" s="1" t="s">
        <v>63</v>
      </c>
      <c r="B78" s="1">
        <v>1993</v>
      </c>
      <c r="C78" s="1" t="s">
        <v>5</v>
      </c>
      <c r="D78" s="3"/>
      <c r="E78" s="3"/>
      <c r="F78" s="2">
        <v>60</v>
      </c>
      <c r="G78" s="2">
        <v>59</v>
      </c>
      <c r="H78" s="3">
        <f t="shared" si="6"/>
        <v>119</v>
      </c>
      <c r="I78" s="3"/>
      <c r="J78" s="8" t="s">
        <v>72</v>
      </c>
      <c r="K78">
        <v>0</v>
      </c>
      <c r="L78">
        <v>0</v>
      </c>
      <c r="M78">
        <v>2000</v>
      </c>
      <c r="N78">
        <v>1964000</v>
      </c>
      <c r="O78" s="3">
        <f t="shared" si="7"/>
        <v>1966000</v>
      </c>
      <c r="P78" s="3"/>
      <c r="Q78" s="17" t="str">
        <f t="shared" si="8"/>
        <v/>
      </c>
      <c r="R78" s="17" t="str">
        <f t="shared" si="9"/>
        <v/>
      </c>
      <c r="S78" s="17">
        <f t="shared" si="10"/>
        <v>33.333333333333336</v>
      </c>
      <c r="T78" s="17">
        <f t="shared" si="11"/>
        <v>33288.135593220337</v>
      </c>
    </row>
    <row r="79" spans="1:20">
      <c r="A79" s="1" t="s">
        <v>63</v>
      </c>
      <c r="B79" s="1">
        <v>1994</v>
      </c>
      <c r="C79" s="1" t="s">
        <v>5</v>
      </c>
      <c r="D79" s="3"/>
      <c r="E79" s="3"/>
      <c r="F79" s="2">
        <v>0</v>
      </c>
      <c r="G79" s="2">
        <v>3100</v>
      </c>
      <c r="H79" s="3">
        <f t="shared" si="6"/>
        <v>3100</v>
      </c>
      <c r="I79" s="3"/>
      <c r="J79" s="8" t="s">
        <v>72</v>
      </c>
      <c r="K79">
        <v>0</v>
      </c>
      <c r="L79">
        <v>0</v>
      </c>
      <c r="M79">
        <v>0</v>
      </c>
      <c r="N79">
        <v>100420000</v>
      </c>
      <c r="O79" s="3">
        <f t="shared" si="7"/>
        <v>100420000</v>
      </c>
      <c r="P79" s="3"/>
      <c r="Q79" s="17" t="str">
        <f t="shared" si="8"/>
        <v/>
      </c>
      <c r="R79" s="17" t="str">
        <f t="shared" si="9"/>
        <v/>
      </c>
      <c r="S79" s="17" t="str">
        <f t="shared" si="10"/>
        <v/>
      </c>
      <c r="T79" s="17">
        <f t="shared" si="11"/>
        <v>32393.548387096773</v>
      </c>
    </row>
    <row r="80" spans="1:20">
      <c r="A80" s="1" t="s">
        <v>63</v>
      </c>
      <c r="B80" s="1">
        <v>1995</v>
      </c>
      <c r="C80" s="1" t="s">
        <v>5</v>
      </c>
      <c r="D80" s="3"/>
      <c r="E80" s="3"/>
      <c r="F80" s="2">
        <v>0</v>
      </c>
      <c r="G80" s="2">
        <v>1600</v>
      </c>
      <c r="H80" s="3">
        <f t="shared" si="6"/>
        <v>1600</v>
      </c>
      <c r="I80" s="3"/>
      <c r="J80" s="8" t="s">
        <v>72</v>
      </c>
      <c r="K80">
        <v>0</v>
      </c>
      <c r="L80">
        <v>0</v>
      </c>
      <c r="M80">
        <v>0</v>
      </c>
      <c r="N80">
        <v>50200000</v>
      </c>
      <c r="O80" s="3">
        <f t="shared" si="7"/>
        <v>50200000</v>
      </c>
      <c r="P80" s="3"/>
      <c r="Q80" s="17" t="str">
        <f t="shared" si="8"/>
        <v/>
      </c>
      <c r="R80" s="17" t="str">
        <f t="shared" si="9"/>
        <v/>
      </c>
      <c r="S80" s="17" t="str">
        <f t="shared" si="10"/>
        <v/>
      </c>
      <c r="T80" s="17">
        <f t="shared" si="11"/>
        <v>31375</v>
      </c>
    </row>
    <row r="81" spans="1:20">
      <c r="A81" s="1" t="s">
        <v>63</v>
      </c>
      <c r="B81" s="1">
        <v>1996</v>
      </c>
      <c r="C81" s="1" t="s">
        <v>5</v>
      </c>
      <c r="D81" s="3"/>
      <c r="E81" s="3"/>
      <c r="F81" s="2">
        <v>0</v>
      </c>
      <c r="G81" s="2">
        <v>2300</v>
      </c>
      <c r="H81" s="3">
        <f t="shared" si="6"/>
        <v>2300</v>
      </c>
      <c r="I81" s="3"/>
      <c r="J81" s="8" t="s">
        <v>72</v>
      </c>
      <c r="K81">
        <v>0</v>
      </c>
      <c r="L81">
        <v>0</v>
      </c>
      <c r="M81">
        <v>0</v>
      </c>
      <c r="N81">
        <v>68684000</v>
      </c>
      <c r="O81" s="3">
        <f t="shared" si="7"/>
        <v>68684000</v>
      </c>
      <c r="P81" s="3"/>
      <c r="Q81" s="17" t="str">
        <f t="shared" si="8"/>
        <v/>
      </c>
      <c r="R81" s="17" t="str">
        <f t="shared" si="9"/>
        <v/>
      </c>
      <c r="S81" s="17" t="str">
        <f t="shared" si="10"/>
        <v/>
      </c>
      <c r="T81" s="17">
        <f t="shared" si="11"/>
        <v>29862.608695652172</v>
      </c>
    </row>
    <row r="82" spans="1:20">
      <c r="A82" s="1" t="s">
        <v>63</v>
      </c>
      <c r="B82" s="1">
        <v>1997</v>
      </c>
      <c r="C82" s="1" t="s">
        <v>5</v>
      </c>
      <c r="D82" s="3"/>
      <c r="E82" s="3"/>
      <c r="F82" s="2">
        <v>0</v>
      </c>
      <c r="G82" s="2">
        <v>1600</v>
      </c>
      <c r="H82" s="3">
        <f t="shared" si="6"/>
        <v>1600</v>
      </c>
      <c r="I82" s="3"/>
      <c r="J82" s="8" t="s">
        <v>72</v>
      </c>
      <c r="K82">
        <v>0</v>
      </c>
      <c r="L82">
        <v>0</v>
      </c>
      <c r="M82">
        <v>0</v>
      </c>
      <c r="N82">
        <v>49000000</v>
      </c>
      <c r="O82" s="3">
        <f t="shared" si="7"/>
        <v>49000000</v>
      </c>
      <c r="P82" s="3"/>
      <c r="Q82" s="17" t="str">
        <f t="shared" si="8"/>
        <v/>
      </c>
      <c r="R82" s="17" t="str">
        <f t="shared" si="9"/>
        <v/>
      </c>
      <c r="S82" s="17" t="str">
        <f t="shared" si="10"/>
        <v/>
      </c>
      <c r="T82" s="17">
        <f t="shared" si="11"/>
        <v>30625</v>
      </c>
    </row>
    <row r="83" spans="1:20">
      <c r="A83" s="1" t="s">
        <v>63</v>
      </c>
      <c r="B83" s="1">
        <v>1998</v>
      </c>
      <c r="C83" s="1" t="s">
        <v>5</v>
      </c>
      <c r="D83" s="3"/>
      <c r="E83" s="3"/>
      <c r="F83" s="2">
        <v>0</v>
      </c>
      <c r="G83" s="2">
        <v>600</v>
      </c>
      <c r="H83" s="3">
        <f t="shared" si="6"/>
        <v>600</v>
      </c>
      <c r="I83" s="3"/>
      <c r="J83" s="8" t="s">
        <v>72</v>
      </c>
      <c r="K83">
        <v>0</v>
      </c>
      <c r="L83">
        <v>0</v>
      </c>
      <c r="M83">
        <v>0</v>
      </c>
      <c r="N83">
        <v>18000000</v>
      </c>
      <c r="O83" s="3">
        <f t="shared" si="7"/>
        <v>18000000</v>
      </c>
      <c r="P83" s="3"/>
      <c r="Q83" s="17" t="str">
        <f t="shared" si="8"/>
        <v/>
      </c>
      <c r="R83" s="17" t="str">
        <f t="shared" si="9"/>
        <v/>
      </c>
      <c r="S83" s="17" t="str">
        <f t="shared" si="10"/>
        <v/>
      </c>
      <c r="T83" s="17">
        <f t="shared" si="11"/>
        <v>30000</v>
      </c>
    </row>
    <row r="84" spans="1:20">
      <c r="A84" s="1" t="s">
        <v>63</v>
      </c>
      <c r="B84" s="1">
        <v>1999</v>
      </c>
      <c r="C84" s="1" t="s">
        <v>5</v>
      </c>
      <c r="D84" s="3"/>
      <c r="E84" s="3"/>
      <c r="F84" s="2">
        <v>0</v>
      </c>
      <c r="G84" s="2">
        <v>1000</v>
      </c>
      <c r="H84" s="3">
        <f t="shared" si="6"/>
        <v>1000</v>
      </c>
      <c r="I84" s="3"/>
      <c r="J84" s="8" t="s">
        <v>72</v>
      </c>
      <c r="K84">
        <v>0</v>
      </c>
      <c r="L84">
        <v>0</v>
      </c>
      <c r="M84">
        <v>0</v>
      </c>
      <c r="N84">
        <v>30000000</v>
      </c>
      <c r="O84" s="3">
        <f t="shared" si="7"/>
        <v>30000000</v>
      </c>
      <c r="P84" s="3"/>
      <c r="Q84" s="17" t="str">
        <f t="shared" si="8"/>
        <v/>
      </c>
      <c r="R84" s="17" t="str">
        <f t="shared" si="9"/>
        <v/>
      </c>
      <c r="S84" s="17" t="str">
        <f t="shared" si="10"/>
        <v/>
      </c>
      <c r="T84" s="17">
        <f t="shared" si="11"/>
        <v>30000</v>
      </c>
    </row>
    <row r="85" spans="1:20">
      <c r="A85" s="1" t="s">
        <v>63</v>
      </c>
      <c r="B85" s="1">
        <v>2000</v>
      </c>
      <c r="C85" s="1" t="s">
        <v>5</v>
      </c>
      <c r="D85" s="3"/>
      <c r="E85" s="3"/>
      <c r="F85" s="2">
        <v>0</v>
      </c>
      <c r="G85" s="2">
        <v>50</v>
      </c>
      <c r="H85" s="3">
        <f t="shared" si="6"/>
        <v>50</v>
      </c>
      <c r="I85" s="3"/>
      <c r="J85" s="8" t="s">
        <v>72</v>
      </c>
      <c r="K85">
        <v>0</v>
      </c>
      <c r="L85">
        <v>0</v>
      </c>
      <c r="M85">
        <v>0</v>
      </c>
      <c r="N85">
        <v>1600000</v>
      </c>
      <c r="O85" s="3">
        <f t="shared" si="7"/>
        <v>1600000</v>
      </c>
      <c r="P85" s="3"/>
      <c r="Q85" s="17" t="str">
        <f t="shared" si="8"/>
        <v/>
      </c>
      <c r="R85" s="17" t="str">
        <f t="shared" si="9"/>
        <v/>
      </c>
      <c r="S85" s="17" t="str">
        <f t="shared" si="10"/>
        <v/>
      </c>
      <c r="T85" s="17">
        <f t="shared" si="11"/>
        <v>32000</v>
      </c>
    </row>
    <row r="86" spans="1:20">
      <c r="A86" s="1" t="s">
        <v>63</v>
      </c>
      <c r="B86" s="1">
        <v>2001</v>
      </c>
      <c r="C86" s="1" t="s">
        <v>5</v>
      </c>
      <c r="D86" s="3"/>
      <c r="E86" s="3"/>
      <c r="F86" s="2">
        <v>0</v>
      </c>
      <c r="G86" s="2">
        <v>0</v>
      </c>
      <c r="H86" s="3">
        <f t="shared" si="6"/>
        <v>0</v>
      </c>
      <c r="I86" s="3"/>
      <c r="J86" s="8" t="s">
        <v>72</v>
      </c>
      <c r="K86">
        <v>0</v>
      </c>
      <c r="L86">
        <v>0</v>
      </c>
      <c r="M86">
        <v>0</v>
      </c>
      <c r="N86">
        <v>0</v>
      </c>
      <c r="O86" s="3">
        <f t="shared" si="7"/>
        <v>0</v>
      </c>
      <c r="P86" s="3"/>
      <c r="Q86" s="17" t="str">
        <f t="shared" si="8"/>
        <v/>
      </c>
      <c r="R86" s="17" t="str">
        <f t="shared" si="9"/>
        <v/>
      </c>
      <c r="S86" s="17" t="str">
        <f t="shared" si="10"/>
        <v/>
      </c>
      <c r="T86" s="17" t="str">
        <f t="shared" si="11"/>
        <v/>
      </c>
    </row>
    <row r="87" spans="1:20">
      <c r="A87" s="1" t="s">
        <v>63</v>
      </c>
      <c r="B87" s="1">
        <v>2002</v>
      </c>
      <c r="C87" s="1" t="s">
        <v>5</v>
      </c>
      <c r="D87" s="3"/>
      <c r="E87" s="3"/>
      <c r="F87" s="2">
        <v>0</v>
      </c>
      <c r="G87" s="2">
        <v>0</v>
      </c>
      <c r="H87" s="3">
        <f t="shared" si="6"/>
        <v>0</v>
      </c>
      <c r="I87" s="3"/>
      <c r="J87" s="8" t="s">
        <v>72</v>
      </c>
      <c r="K87">
        <v>0</v>
      </c>
      <c r="L87">
        <v>0</v>
      </c>
      <c r="M87">
        <v>0</v>
      </c>
      <c r="N87">
        <v>0</v>
      </c>
      <c r="O87" s="3">
        <f t="shared" si="7"/>
        <v>0</v>
      </c>
      <c r="P87" s="3"/>
      <c r="Q87" s="17" t="str">
        <f t="shared" si="8"/>
        <v/>
      </c>
      <c r="R87" s="17" t="str">
        <f t="shared" si="9"/>
        <v/>
      </c>
      <c r="S87" s="17" t="str">
        <f t="shared" si="10"/>
        <v/>
      </c>
      <c r="T87" s="17" t="str">
        <f t="shared" si="11"/>
        <v/>
      </c>
    </row>
    <row r="88" spans="1:20">
      <c r="A88" s="1" t="s">
        <v>63</v>
      </c>
      <c r="B88" s="1">
        <v>2003</v>
      </c>
      <c r="C88" s="1" t="s">
        <v>5</v>
      </c>
      <c r="D88" s="3"/>
      <c r="E88" s="3"/>
      <c r="F88" s="2">
        <v>867</v>
      </c>
      <c r="G88" s="2">
        <v>33</v>
      </c>
      <c r="H88" s="3">
        <f t="shared" si="6"/>
        <v>900</v>
      </c>
      <c r="I88" s="3"/>
      <c r="J88" s="8" t="s">
        <v>72</v>
      </c>
      <c r="K88">
        <v>0</v>
      </c>
      <c r="L88">
        <v>0</v>
      </c>
      <c r="M88">
        <v>26000</v>
      </c>
      <c r="N88">
        <v>3282000</v>
      </c>
      <c r="O88" s="3">
        <f t="shared" si="7"/>
        <v>3308000</v>
      </c>
      <c r="P88" s="3"/>
      <c r="Q88" s="17" t="str">
        <f t="shared" si="8"/>
        <v/>
      </c>
      <c r="R88" s="17" t="str">
        <f t="shared" si="9"/>
        <v/>
      </c>
      <c r="S88" s="17">
        <f t="shared" si="10"/>
        <v>29.988465974625143</v>
      </c>
      <c r="T88" s="17">
        <f t="shared" si="11"/>
        <v>99454.545454545456</v>
      </c>
    </row>
    <row r="89" spans="1:20">
      <c r="A89" s="1" t="s">
        <v>63</v>
      </c>
      <c r="B89" s="1">
        <v>2004</v>
      </c>
      <c r="C89" s="1" t="s">
        <v>5</v>
      </c>
      <c r="D89" s="3"/>
      <c r="E89" s="3"/>
      <c r="F89" s="2">
        <v>4545</v>
      </c>
      <c r="G89" s="2">
        <v>15</v>
      </c>
      <c r="H89" s="3">
        <f t="shared" si="6"/>
        <v>4560</v>
      </c>
      <c r="I89" s="3"/>
      <c r="J89" s="8" t="s">
        <v>72</v>
      </c>
      <c r="K89">
        <v>0</v>
      </c>
      <c r="L89">
        <v>0</v>
      </c>
      <c r="M89">
        <v>140000</v>
      </c>
      <c r="N89">
        <v>1213000</v>
      </c>
      <c r="O89" s="3">
        <f t="shared" si="7"/>
        <v>1353000</v>
      </c>
      <c r="P89" s="3"/>
      <c r="Q89" s="17" t="str">
        <f t="shared" si="8"/>
        <v/>
      </c>
      <c r="R89" s="17" t="str">
        <f t="shared" si="9"/>
        <v/>
      </c>
      <c r="S89" s="17">
        <f t="shared" si="10"/>
        <v>30.803080308030804</v>
      </c>
      <c r="T89" s="17">
        <f t="shared" si="11"/>
        <v>80866.666666666672</v>
      </c>
    </row>
    <row r="90" spans="1:20">
      <c r="A90" s="1" t="s">
        <v>63</v>
      </c>
      <c r="B90" s="1">
        <v>2005</v>
      </c>
      <c r="C90" s="1" t="s">
        <v>5</v>
      </c>
      <c r="D90" s="3"/>
      <c r="E90" s="3"/>
      <c r="F90" s="2">
        <v>5795</v>
      </c>
      <c r="G90" s="2">
        <v>23</v>
      </c>
      <c r="H90" s="3">
        <f t="shared" si="6"/>
        <v>5818</v>
      </c>
      <c r="I90" s="3"/>
      <c r="J90" s="8" t="s">
        <v>72</v>
      </c>
      <c r="K90">
        <v>0</v>
      </c>
      <c r="L90">
        <v>0</v>
      </c>
      <c r="M90">
        <v>175000</v>
      </c>
      <c r="N90">
        <v>1842000</v>
      </c>
      <c r="O90" s="3">
        <f t="shared" si="7"/>
        <v>2017000</v>
      </c>
      <c r="P90" s="3"/>
      <c r="Q90" s="17" t="str">
        <f t="shared" si="8"/>
        <v/>
      </c>
      <c r="R90" s="17" t="str">
        <f t="shared" si="9"/>
        <v/>
      </c>
      <c r="S90" s="17">
        <f t="shared" si="10"/>
        <v>30.198446937014669</v>
      </c>
      <c r="T90" s="17">
        <f t="shared" si="11"/>
        <v>80086.956521739135</v>
      </c>
    </row>
    <row r="91" spans="1:20">
      <c r="A91" s="1" t="s">
        <v>63</v>
      </c>
      <c r="B91" s="1">
        <v>2006</v>
      </c>
      <c r="C91" s="1" t="s">
        <v>5</v>
      </c>
      <c r="D91" s="3"/>
      <c r="E91" s="3"/>
      <c r="F91" s="2">
        <v>9078</v>
      </c>
      <c r="G91" s="2">
        <v>31</v>
      </c>
      <c r="H91" s="3">
        <f t="shared" si="6"/>
        <v>9109</v>
      </c>
      <c r="I91" s="3"/>
      <c r="J91" s="8" t="s">
        <v>72</v>
      </c>
      <c r="K91">
        <v>0</v>
      </c>
      <c r="L91">
        <v>0</v>
      </c>
      <c r="M91">
        <v>106000</v>
      </c>
      <c r="N91">
        <v>2042000</v>
      </c>
      <c r="O91" s="3">
        <f t="shared" si="7"/>
        <v>2148000</v>
      </c>
      <c r="P91" s="3"/>
      <c r="Q91" s="17" t="str">
        <f t="shared" si="8"/>
        <v/>
      </c>
      <c r="R91" s="17" t="str">
        <f t="shared" si="9"/>
        <v/>
      </c>
      <c r="S91" s="17">
        <f t="shared" si="10"/>
        <v>11.676580744657414</v>
      </c>
      <c r="T91" s="17">
        <f t="shared" si="11"/>
        <v>65870.967741935485</v>
      </c>
    </row>
    <row r="92" spans="1:20">
      <c r="A92" s="1" t="s">
        <v>63</v>
      </c>
      <c r="B92" s="1">
        <v>2007</v>
      </c>
      <c r="C92" s="1" t="s">
        <v>5</v>
      </c>
      <c r="D92" s="3"/>
      <c r="E92" s="3"/>
      <c r="F92" s="2">
        <v>857</v>
      </c>
      <c r="G92" s="2">
        <v>14</v>
      </c>
      <c r="H92" s="3">
        <f t="shared" si="6"/>
        <v>871</v>
      </c>
      <c r="I92" s="3"/>
      <c r="J92" s="8" t="s">
        <v>72</v>
      </c>
      <c r="K92">
        <v>0</v>
      </c>
      <c r="L92">
        <v>0</v>
      </c>
      <c r="M92">
        <v>179000</v>
      </c>
      <c r="N92">
        <v>496000</v>
      </c>
      <c r="O92" s="3">
        <f t="shared" si="7"/>
        <v>675000</v>
      </c>
      <c r="P92" s="3"/>
      <c r="Q92" s="17" t="str">
        <f t="shared" si="8"/>
        <v/>
      </c>
      <c r="R92" s="17" t="str">
        <f t="shared" si="9"/>
        <v/>
      </c>
      <c r="S92" s="17">
        <f t="shared" si="10"/>
        <v>208.8681446907818</v>
      </c>
      <c r="T92" s="17">
        <f t="shared" si="11"/>
        <v>35428.571428571428</v>
      </c>
    </row>
    <row r="93" spans="1:20">
      <c r="A93" s="1" t="s">
        <v>63</v>
      </c>
      <c r="B93" s="1">
        <v>2008</v>
      </c>
      <c r="C93" s="1" t="s">
        <v>5</v>
      </c>
      <c r="D93" s="3"/>
      <c r="E93" s="3"/>
      <c r="F93" s="2">
        <v>1470</v>
      </c>
      <c r="G93" s="2">
        <v>6</v>
      </c>
      <c r="H93" s="3">
        <f t="shared" si="6"/>
        <v>1476</v>
      </c>
      <c r="I93" s="3"/>
      <c r="J93" s="8" t="s">
        <v>72</v>
      </c>
      <c r="K93">
        <v>0</v>
      </c>
      <c r="L93">
        <v>0</v>
      </c>
      <c r="M93">
        <v>125000</v>
      </c>
      <c r="N93">
        <v>252000</v>
      </c>
      <c r="O93" s="3">
        <f t="shared" si="7"/>
        <v>377000</v>
      </c>
      <c r="P93" s="3"/>
      <c r="Q93" s="17" t="str">
        <f t="shared" si="8"/>
        <v/>
      </c>
      <c r="R93" s="17" t="str">
        <f t="shared" si="9"/>
        <v/>
      </c>
      <c r="S93" s="17">
        <f t="shared" si="10"/>
        <v>85.034013605442183</v>
      </c>
      <c r="T93" s="17">
        <f t="shared" si="11"/>
        <v>42000</v>
      </c>
    </row>
    <row r="94" spans="1:20">
      <c r="A94" s="1" t="s">
        <v>63</v>
      </c>
      <c r="B94" s="1">
        <v>2009</v>
      </c>
      <c r="C94" s="1" t="s">
        <v>5</v>
      </c>
      <c r="D94" s="3"/>
      <c r="E94" s="3"/>
      <c r="F94" s="2">
        <v>1000</v>
      </c>
      <c r="G94" s="2">
        <v>4485</v>
      </c>
      <c r="H94" s="3">
        <f t="shared" si="6"/>
        <v>5485</v>
      </c>
      <c r="I94" s="3"/>
      <c r="J94" s="8" t="s">
        <v>72</v>
      </c>
      <c r="K94">
        <v>0</v>
      </c>
      <c r="L94">
        <v>0</v>
      </c>
      <c r="M94">
        <v>100000</v>
      </c>
      <c r="N94">
        <v>38840000</v>
      </c>
      <c r="O94" s="3">
        <f t="shared" si="7"/>
        <v>38940000</v>
      </c>
      <c r="P94" s="3"/>
      <c r="Q94" s="17" t="str">
        <f t="shared" si="8"/>
        <v/>
      </c>
      <c r="R94" s="17" t="str">
        <f t="shared" si="9"/>
        <v/>
      </c>
      <c r="S94" s="17">
        <f t="shared" si="10"/>
        <v>100</v>
      </c>
      <c r="T94" s="17">
        <f t="shared" si="11"/>
        <v>8659.9777034559647</v>
      </c>
    </row>
    <row r="95" spans="1:20">
      <c r="A95" s="1" t="s">
        <v>63</v>
      </c>
      <c r="B95" s="1">
        <v>2010</v>
      </c>
      <c r="C95" s="1" t="s">
        <v>5</v>
      </c>
      <c r="D95" s="3"/>
      <c r="E95" s="3"/>
      <c r="F95" s="2">
        <v>1000</v>
      </c>
      <c r="G95" s="2">
        <v>1500</v>
      </c>
      <c r="H95" s="3">
        <f t="shared" si="6"/>
        <v>2500</v>
      </c>
      <c r="I95" s="3"/>
      <c r="J95" s="8" t="s">
        <v>72</v>
      </c>
      <c r="K95">
        <v>0</v>
      </c>
      <c r="L95">
        <v>0</v>
      </c>
      <c r="M95">
        <v>100000</v>
      </c>
      <c r="N95">
        <v>20544000</v>
      </c>
      <c r="O95" s="3">
        <f t="shared" si="7"/>
        <v>20644000</v>
      </c>
      <c r="P95" s="3"/>
      <c r="Q95" s="17" t="str">
        <f t="shared" si="8"/>
        <v/>
      </c>
      <c r="R95" s="17" t="str">
        <f t="shared" si="9"/>
        <v/>
      </c>
      <c r="S95" s="17">
        <f t="shared" si="10"/>
        <v>100</v>
      </c>
      <c r="T95" s="17">
        <f t="shared" si="11"/>
        <v>13696</v>
      </c>
    </row>
    <row r="96" spans="1:20">
      <c r="A96" s="1" t="s">
        <v>63</v>
      </c>
      <c r="B96" s="1">
        <v>2011</v>
      </c>
      <c r="C96" s="1" t="s">
        <v>5</v>
      </c>
      <c r="D96" s="3"/>
      <c r="E96" s="3"/>
      <c r="F96" s="2">
        <v>1000</v>
      </c>
      <c r="G96" s="2">
        <v>0</v>
      </c>
      <c r="H96" s="3">
        <f t="shared" si="6"/>
        <v>1000</v>
      </c>
      <c r="I96" s="3"/>
      <c r="J96" s="8" t="s">
        <v>72</v>
      </c>
      <c r="K96">
        <v>0</v>
      </c>
      <c r="L96">
        <v>0</v>
      </c>
      <c r="M96">
        <v>100000</v>
      </c>
      <c r="N96">
        <v>0</v>
      </c>
      <c r="O96" s="3">
        <f t="shared" si="7"/>
        <v>100000</v>
      </c>
      <c r="P96" s="3"/>
      <c r="Q96" s="17" t="str">
        <f t="shared" si="8"/>
        <v/>
      </c>
      <c r="R96" s="17" t="str">
        <f t="shared" si="9"/>
        <v/>
      </c>
      <c r="S96" s="17">
        <f t="shared" si="10"/>
        <v>100</v>
      </c>
      <c r="T96" s="17" t="str">
        <f t="shared" si="11"/>
        <v/>
      </c>
    </row>
    <row r="97" spans="1:20">
      <c r="A97" s="1" t="s">
        <v>63</v>
      </c>
      <c r="B97" s="1">
        <v>2012</v>
      </c>
      <c r="C97" s="1" t="s">
        <v>5</v>
      </c>
      <c r="D97" s="3"/>
      <c r="E97" s="3"/>
      <c r="F97" s="2">
        <v>1000</v>
      </c>
      <c r="G97" s="2">
        <v>0</v>
      </c>
      <c r="H97" s="3">
        <f t="shared" si="6"/>
        <v>1000</v>
      </c>
      <c r="I97" s="3"/>
      <c r="J97" s="8" t="s">
        <v>72</v>
      </c>
      <c r="K97">
        <v>0</v>
      </c>
      <c r="L97">
        <v>0</v>
      </c>
      <c r="M97">
        <v>100000</v>
      </c>
      <c r="N97">
        <v>0</v>
      </c>
      <c r="O97" s="3">
        <f t="shared" si="7"/>
        <v>100000</v>
      </c>
      <c r="P97" s="3"/>
      <c r="Q97" s="17" t="str">
        <f t="shared" si="8"/>
        <v/>
      </c>
      <c r="R97" s="17" t="str">
        <f t="shared" si="9"/>
        <v/>
      </c>
      <c r="S97" s="17">
        <f t="shared" si="10"/>
        <v>100</v>
      </c>
      <c r="T97" s="17" t="str">
        <f t="shared" si="11"/>
        <v/>
      </c>
    </row>
    <row r="98" spans="1:20">
      <c r="A98" s="1" t="s">
        <v>63</v>
      </c>
      <c r="B98" s="1">
        <v>2013</v>
      </c>
      <c r="C98" s="1" t="s">
        <v>5</v>
      </c>
      <c r="D98" s="3"/>
      <c r="E98" s="3"/>
      <c r="F98" s="2">
        <v>1000</v>
      </c>
      <c r="G98" s="2">
        <v>0</v>
      </c>
      <c r="H98" s="3">
        <f t="shared" si="6"/>
        <v>1000</v>
      </c>
      <c r="I98" s="3"/>
      <c r="J98" s="8" t="s">
        <v>72</v>
      </c>
      <c r="K98">
        <v>0</v>
      </c>
      <c r="L98">
        <v>0</v>
      </c>
      <c r="M98">
        <v>100000</v>
      </c>
      <c r="N98">
        <v>0</v>
      </c>
      <c r="O98" s="3">
        <f t="shared" si="7"/>
        <v>100000</v>
      </c>
      <c r="P98" s="3"/>
      <c r="Q98" s="17" t="str">
        <f t="shared" si="8"/>
        <v/>
      </c>
      <c r="R98" s="17" t="str">
        <f t="shared" si="9"/>
        <v/>
      </c>
      <c r="S98" s="17">
        <f t="shared" si="10"/>
        <v>100</v>
      </c>
      <c r="T98" s="17" t="str">
        <f t="shared" si="11"/>
        <v/>
      </c>
    </row>
    <row r="99" spans="1:20">
      <c r="A99" s="1" t="s">
        <v>63</v>
      </c>
      <c r="B99" s="1">
        <v>2014</v>
      </c>
      <c r="C99" s="1" t="s">
        <v>5</v>
      </c>
      <c r="D99" s="3"/>
      <c r="E99" s="3"/>
      <c r="F99" s="2">
        <v>1000</v>
      </c>
      <c r="G99" s="2">
        <v>500</v>
      </c>
      <c r="H99" s="3">
        <f t="shared" si="6"/>
        <v>1500</v>
      </c>
      <c r="I99" s="3"/>
      <c r="J99" s="8" t="s">
        <v>72</v>
      </c>
      <c r="K99">
        <v>0</v>
      </c>
      <c r="L99">
        <v>0</v>
      </c>
      <c r="M99">
        <v>100000</v>
      </c>
      <c r="N99">
        <v>7079000</v>
      </c>
      <c r="O99" s="3">
        <f t="shared" si="7"/>
        <v>7179000</v>
      </c>
      <c r="P99" s="3"/>
      <c r="Q99" s="17" t="str">
        <f t="shared" si="8"/>
        <v/>
      </c>
      <c r="R99" s="17" t="str">
        <f t="shared" si="9"/>
        <v/>
      </c>
      <c r="S99" s="17">
        <f t="shared" si="10"/>
        <v>100</v>
      </c>
      <c r="T99" s="17">
        <f t="shared" si="11"/>
        <v>14158</v>
      </c>
    </row>
    <row r="100" spans="1:20">
      <c r="A100" s="1" t="s">
        <v>63</v>
      </c>
      <c r="B100" s="1">
        <v>2015</v>
      </c>
      <c r="C100" s="1" t="s">
        <v>5</v>
      </c>
      <c r="D100" s="3"/>
      <c r="E100" s="3"/>
      <c r="F100" s="2">
        <v>1000</v>
      </c>
      <c r="G100" s="2">
        <v>433</v>
      </c>
      <c r="H100" s="3">
        <f t="shared" si="6"/>
        <v>1433</v>
      </c>
      <c r="I100" s="3"/>
      <c r="J100" s="8" t="s">
        <v>72</v>
      </c>
      <c r="K100">
        <v>0</v>
      </c>
      <c r="L100">
        <v>0</v>
      </c>
      <c r="M100">
        <v>100000</v>
      </c>
      <c r="N100">
        <v>5387000</v>
      </c>
      <c r="O100" s="3">
        <f t="shared" si="7"/>
        <v>5487000</v>
      </c>
      <c r="P100" s="3"/>
      <c r="Q100" s="17" t="str">
        <f t="shared" si="8"/>
        <v/>
      </c>
      <c r="R100" s="17" t="str">
        <f t="shared" si="9"/>
        <v/>
      </c>
      <c r="S100" s="17">
        <f t="shared" si="10"/>
        <v>100</v>
      </c>
      <c r="T100" s="17">
        <f t="shared" si="11"/>
        <v>12441.108545034642</v>
      </c>
    </row>
    <row r="101" spans="1:20">
      <c r="A101" s="1" t="s">
        <v>63</v>
      </c>
      <c r="B101" s="1">
        <v>2016</v>
      </c>
      <c r="C101" s="1" t="s">
        <v>5</v>
      </c>
      <c r="D101" s="3"/>
      <c r="E101" s="3"/>
      <c r="F101" s="2">
        <v>1000</v>
      </c>
      <c r="G101" s="3"/>
      <c r="H101" s="3">
        <f t="shared" si="6"/>
        <v>1000</v>
      </c>
      <c r="I101" s="3"/>
      <c r="J101" s="8" t="s">
        <v>72</v>
      </c>
      <c r="K101">
        <v>0</v>
      </c>
      <c r="L101">
        <v>0</v>
      </c>
      <c r="M101">
        <v>100000</v>
      </c>
      <c r="N101">
        <v>0</v>
      </c>
      <c r="O101" s="3">
        <f t="shared" si="7"/>
        <v>100000</v>
      </c>
      <c r="P101" s="3"/>
      <c r="Q101" s="17" t="str">
        <f t="shared" si="8"/>
        <v/>
      </c>
      <c r="R101" s="17" t="str">
        <f t="shared" si="9"/>
        <v/>
      </c>
      <c r="S101" s="17">
        <f t="shared" si="10"/>
        <v>100</v>
      </c>
      <c r="T101" s="17" t="str">
        <f t="shared" si="11"/>
        <v/>
      </c>
    </row>
    <row r="102" spans="1:20">
      <c r="A102" s="1" t="s">
        <v>63</v>
      </c>
      <c r="B102" s="1">
        <v>2017</v>
      </c>
      <c r="C102" s="1" t="s">
        <v>5</v>
      </c>
      <c r="D102" s="3"/>
      <c r="E102" s="3"/>
      <c r="F102" s="2">
        <v>1000</v>
      </c>
      <c r="G102" s="3"/>
      <c r="H102" s="3">
        <f t="shared" si="6"/>
        <v>1000</v>
      </c>
      <c r="I102" s="3"/>
      <c r="J102" s="8" t="s">
        <v>72</v>
      </c>
      <c r="K102">
        <v>0</v>
      </c>
      <c r="L102">
        <v>0</v>
      </c>
      <c r="M102">
        <v>100000</v>
      </c>
      <c r="N102">
        <v>0</v>
      </c>
      <c r="O102" s="3">
        <f t="shared" si="7"/>
        <v>100000</v>
      </c>
      <c r="P102" s="3"/>
      <c r="Q102" s="17" t="str">
        <f t="shared" si="8"/>
        <v/>
      </c>
      <c r="R102" s="17" t="str">
        <f t="shared" si="9"/>
        <v/>
      </c>
      <c r="S102" s="17">
        <f t="shared" si="10"/>
        <v>100</v>
      </c>
      <c r="T102" s="17" t="str">
        <f t="shared" si="11"/>
        <v/>
      </c>
    </row>
    <row r="103" spans="1:20">
      <c r="A103" s="1" t="s">
        <v>63</v>
      </c>
      <c r="B103" s="1">
        <v>2018</v>
      </c>
      <c r="C103" s="1" t="s">
        <v>5</v>
      </c>
      <c r="D103" s="2">
        <v>4</v>
      </c>
      <c r="E103" s="2">
        <v>5</v>
      </c>
      <c r="F103" s="2">
        <v>82</v>
      </c>
      <c r="G103" s="3"/>
      <c r="H103" s="3">
        <f t="shared" si="6"/>
        <v>91</v>
      </c>
      <c r="I103" s="3"/>
      <c r="J103" s="8" t="s">
        <v>72</v>
      </c>
      <c r="K103">
        <v>1000</v>
      </c>
      <c r="L103">
        <v>16000</v>
      </c>
      <c r="M103">
        <v>28000</v>
      </c>
      <c r="N103">
        <v>0</v>
      </c>
      <c r="O103" s="3">
        <f t="shared" si="7"/>
        <v>45000</v>
      </c>
      <c r="P103" s="3"/>
      <c r="Q103" s="17">
        <f t="shared" si="8"/>
        <v>250</v>
      </c>
      <c r="R103" s="17">
        <f t="shared" si="9"/>
        <v>3200</v>
      </c>
      <c r="S103" s="17">
        <f t="shared" si="10"/>
        <v>341.46341463414632</v>
      </c>
      <c r="T103" s="17" t="str">
        <f t="shared" si="11"/>
        <v/>
      </c>
    </row>
    <row r="104" spans="1:20">
      <c r="A104" s="1" t="s">
        <v>63</v>
      </c>
      <c r="B104" s="1">
        <v>2019</v>
      </c>
      <c r="C104" s="1" t="s">
        <v>5</v>
      </c>
      <c r="D104" s="2">
        <v>1</v>
      </c>
      <c r="E104" s="2">
        <v>1</v>
      </c>
      <c r="F104" s="2">
        <v>47</v>
      </c>
      <c r="G104" s="2">
        <v>4</v>
      </c>
      <c r="H104" s="3">
        <f t="shared" si="6"/>
        <v>53</v>
      </c>
      <c r="I104" s="3"/>
      <c r="J104" s="8" t="s">
        <v>72</v>
      </c>
      <c r="K104">
        <v>1000</v>
      </c>
      <c r="L104">
        <v>1000</v>
      </c>
      <c r="M104">
        <v>4000</v>
      </c>
      <c r="N104">
        <v>40000</v>
      </c>
      <c r="O104" s="3">
        <f t="shared" si="7"/>
        <v>46000</v>
      </c>
      <c r="P104" s="3"/>
      <c r="Q104" s="17">
        <f t="shared" si="8"/>
        <v>1000</v>
      </c>
      <c r="R104" s="17">
        <f t="shared" si="9"/>
        <v>1000</v>
      </c>
      <c r="S104" s="17">
        <f t="shared" si="10"/>
        <v>85.106382978723403</v>
      </c>
      <c r="T104" s="17">
        <f t="shared" si="11"/>
        <v>10000</v>
      </c>
    </row>
    <row r="105" spans="1:20">
      <c r="A105" s="1" t="s">
        <v>63</v>
      </c>
      <c r="B105" s="1">
        <v>2020</v>
      </c>
      <c r="C105" s="1" t="s">
        <v>5</v>
      </c>
      <c r="D105" s="3"/>
      <c r="E105" s="3"/>
      <c r="F105" s="3"/>
      <c r="G105" s="3"/>
      <c r="H105" s="3">
        <f t="shared" si="6"/>
        <v>0</v>
      </c>
      <c r="I105" s="3"/>
      <c r="J105" s="8" t="s">
        <v>72</v>
      </c>
      <c r="K105">
        <v>0</v>
      </c>
      <c r="L105">
        <v>0</v>
      </c>
      <c r="M105">
        <v>0</v>
      </c>
      <c r="N105">
        <v>0</v>
      </c>
      <c r="O105" s="3">
        <f t="shared" si="7"/>
        <v>0</v>
      </c>
      <c r="P105" s="3"/>
      <c r="Q105" s="17" t="str">
        <f t="shared" si="8"/>
        <v/>
      </c>
      <c r="R105" s="17" t="str">
        <f t="shared" si="9"/>
        <v/>
      </c>
      <c r="S105" s="17" t="str">
        <f t="shared" si="10"/>
        <v/>
      </c>
      <c r="T105" s="17" t="str">
        <f t="shared" si="11"/>
        <v/>
      </c>
    </row>
    <row r="106" spans="1:20">
      <c r="A106" s="1" t="s">
        <v>63</v>
      </c>
      <c r="B106" s="1">
        <v>2021</v>
      </c>
      <c r="C106" s="1" t="s">
        <v>5</v>
      </c>
      <c r="D106" s="3"/>
      <c r="E106" s="3"/>
      <c r="F106" s="3"/>
      <c r="G106" s="3"/>
      <c r="H106" s="3">
        <f t="shared" si="6"/>
        <v>0</v>
      </c>
      <c r="I106" s="3"/>
      <c r="J106" s="8" t="s">
        <v>72</v>
      </c>
      <c r="K106">
        <v>0</v>
      </c>
      <c r="L106">
        <v>0</v>
      </c>
      <c r="M106">
        <v>0</v>
      </c>
      <c r="N106">
        <v>0</v>
      </c>
      <c r="O106" s="3">
        <f t="shared" si="7"/>
        <v>0</v>
      </c>
      <c r="P106" s="3"/>
      <c r="Q106" s="17" t="str">
        <f t="shared" si="8"/>
        <v/>
      </c>
      <c r="R106" s="17" t="str">
        <f t="shared" si="9"/>
        <v/>
      </c>
      <c r="S106" s="17" t="str">
        <f t="shared" si="10"/>
        <v/>
      </c>
      <c r="T106" s="17" t="str">
        <f t="shared" si="11"/>
        <v/>
      </c>
    </row>
    <row r="107" spans="1:20">
      <c r="A107" s="1"/>
      <c r="B107" s="1"/>
      <c r="C107" s="1"/>
      <c r="D107" s="3"/>
      <c r="E107" s="3"/>
      <c r="F107" s="3"/>
      <c r="G107" s="3"/>
      <c r="H107" s="3"/>
      <c r="I107" s="3"/>
      <c r="J107" s="8"/>
      <c r="O107" s="3"/>
      <c r="P107" s="3"/>
      <c r="Q107" s="17"/>
      <c r="R107" s="17"/>
      <c r="S107" s="17"/>
      <c r="T107" s="17"/>
    </row>
    <row r="108" spans="1:20">
      <c r="A108" s="6" t="s">
        <v>62</v>
      </c>
      <c r="B108" s="1">
        <v>1970</v>
      </c>
      <c r="C108" s="1" t="s">
        <v>5</v>
      </c>
      <c r="D108" s="2">
        <v>0</v>
      </c>
      <c r="E108" s="2">
        <v>3132</v>
      </c>
      <c r="F108" s="2">
        <v>48347</v>
      </c>
      <c r="G108" s="2">
        <v>5000</v>
      </c>
      <c r="H108" s="3">
        <f t="shared" si="6"/>
        <v>56479</v>
      </c>
      <c r="I108" s="3"/>
      <c r="J108" s="8" t="s">
        <v>72</v>
      </c>
      <c r="K108">
        <v>0</v>
      </c>
      <c r="L108">
        <v>196000</v>
      </c>
      <c r="M108">
        <v>569000</v>
      </c>
      <c r="N108">
        <v>59000</v>
      </c>
      <c r="O108" s="3">
        <f t="shared" si="7"/>
        <v>824000</v>
      </c>
      <c r="P108" s="3"/>
      <c r="Q108" s="17" t="str">
        <f t="shared" si="8"/>
        <v/>
      </c>
      <c r="R108" s="17">
        <f t="shared" si="9"/>
        <v>62.579821200510857</v>
      </c>
      <c r="S108" s="17">
        <f t="shared" si="10"/>
        <v>11.769085982584235</v>
      </c>
      <c r="T108" s="17">
        <f t="shared" si="11"/>
        <v>11.8</v>
      </c>
    </row>
    <row r="109" spans="1:20">
      <c r="A109" s="6" t="s">
        <v>62</v>
      </c>
      <c r="B109" s="1">
        <v>1971</v>
      </c>
      <c r="C109" s="1" t="s">
        <v>5</v>
      </c>
      <c r="D109" s="2">
        <v>0</v>
      </c>
      <c r="E109" s="2">
        <v>4539</v>
      </c>
      <c r="F109" s="2">
        <v>45600</v>
      </c>
      <c r="G109" s="2">
        <v>4861</v>
      </c>
      <c r="H109" s="3">
        <f t="shared" si="6"/>
        <v>55000</v>
      </c>
      <c r="I109" s="3"/>
      <c r="J109" s="8" t="s">
        <v>72</v>
      </c>
      <c r="K109">
        <v>0</v>
      </c>
      <c r="L109">
        <v>285000</v>
      </c>
      <c r="M109">
        <v>599000</v>
      </c>
      <c r="N109">
        <v>64000</v>
      </c>
      <c r="O109" s="3">
        <f t="shared" si="7"/>
        <v>948000</v>
      </c>
      <c r="P109" s="3"/>
      <c r="Q109" s="17" t="str">
        <f t="shared" si="8"/>
        <v/>
      </c>
      <c r="R109" s="17">
        <f t="shared" si="9"/>
        <v>62.789160608063447</v>
      </c>
      <c r="S109" s="17">
        <f t="shared" si="10"/>
        <v>13.135964912280702</v>
      </c>
      <c r="T109" s="17">
        <f t="shared" si="11"/>
        <v>13.166015223205102</v>
      </c>
    </row>
    <row r="110" spans="1:20">
      <c r="A110" s="6" t="s">
        <v>62</v>
      </c>
      <c r="B110" s="1">
        <v>1972</v>
      </c>
      <c r="C110" s="1" t="s">
        <v>5</v>
      </c>
      <c r="D110" s="2">
        <v>0</v>
      </c>
      <c r="E110" s="2">
        <v>9080</v>
      </c>
      <c r="F110" s="2">
        <v>51033</v>
      </c>
      <c r="G110" s="2">
        <v>10632</v>
      </c>
      <c r="H110" s="3">
        <f t="shared" si="6"/>
        <v>70745</v>
      </c>
      <c r="I110" s="3"/>
      <c r="J110" s="8" t="s">
        <v>72</v>
      </c>
      <c r="K110">
        <v>0</v>
      </c>
      <c r="L110">
        <v>748000</v>
      </c>
      <c r="M110">
        <v>757000</v>
      </c>
      <c r="N110">
        <v>176000</v>
      </c>
      <c r="O110" s="3">
        <f t="shared" si="7"/>
        <v>1681000</v>
      </c>
      <c r="P110" s="3"/>
      <c r="Q110" s="17" t="str">
        <f t="shared" si="8"/>
        <v/>
      </c>
      <c r="R110" s="17">
        <f t="shared" si="9"/>
        <v>82.378854625550659</v>
      </c>
      <c r="S110" s="17">
        <f t="shared" si="10"/>
        <v>14.833539082554426</v>
      </c>
      <c r="T110" s="17">
        <f t="shared" si="11"/>
        <v>16.553799849510909</v>
      </c>
    </row>
    <row r="111" spans="1:20">
      <c r="A111" s="6" t="s">
        <v>62</v>
      </c>
      <c r="B111" s="1">
        <v>1973</v>
      </c>
      <c r="C111" s="1" t="s">
        <v>5</v>
      </c>
      <c r="D111" s="2">
        <v>723</v>
      </c>
      <c r="E111" s="2">
        <v>17807</v>
      </c>
      <c r="F111" s="2">
        <v>94957</v>
      </c>
      <c r="G111" s="2">
        <v>13945</v>
      </c>
      <c r="H111" s="3">
        <f t="shared" si="6"/>
        <v>127432</v>
      </c>
      <c r="I111" s="3"/>
      <c r="J111" s="8" t="s">
        <v>72</v>
      </c>
      <c r="K111">
        <v>127000</v>
      </c>
      <c r="L111">
        <v>1652000</v>
      </c>
      <c r="M111">
        <v>1773000</v>
      </c>
      <c r="N111">
        <v>311000</v>
      </c>
      <c r="O111" s="3">
        <f t="shared" si="7"/>
        <v>3863000</v>
      </c>
      <c r="P111" s="3"/>
      <c r="Q111" s="17">
        <f t="shared" si="8"/>
        <v>175.65698478561549</v>
      </c>
      <c r="R111" s="17">
        <f t="shared" si="9"/>
        <v>92.772505194586401</v>
      </c>
      <c r="S111" s="17">
        <f t="shared" si="10"/>
        <v>18.671609254715293</v>
      </c>
      <c r="T111" s="17">
        <f t="shared" si="11"/>
        <v>22.301900322696309</v>
      </c>
    </row>
    <row r="112" spans="1:20">
      <c r="A112" s="6" t="s">
        <v>62</v>
      </c>
      <c r="B112" s="1">
        <v>1974</v>
      </c>
      <c r="C112" s="1" t="s">
        <v>5</v>
      </c>
      <c r="D112" s="2">
        <v>2540</v>
      </c>
      <c r="E112" s="2">
        <v>35895</v>
      </c>
      <c r="F112" s="2">
        <v>72995</v>
      </c>
      <c r="G112" s="2">
        <v>26568</v>
      </c>
      <c r="H112" s="3">
        <f t="shared" si="6"/>
        <v>137998</v>
      </c>
      <c r="I112" s="3"/>
      <c r="J112" s="8" t="s">
        <v>72</v>
      </c>
      <c r="K112">
        <v>297000</v>
      </c>
      <c r="L112">
        <v>4073000</v>
      </c>
      <c r="M112">
        <v>1500000</v>
      </c>
      <c r="N112">
        <v>753000</v>
      </c>
      <c r="O112" s="3">
        <f t="shared" si="7"/>
        <v>6623000</v>
      </c>
      <c r="P112" s="3"/>
      <c r="Q112" s="17">
        <f t="shared" si="8"/>
        <v>116.92913385826772</v>
      </c>
      <c r="R112" s="17">
        <f t="shared" si="9"/>
        <v>113.4698425964619</v>
      </c>
      <c r="S112" s="17">
        <f t="shared" si="10"/>
        <v>20.549352695390095</v>
      </c>
      <c r="T112" s="17">
        <f t="shared" si="11"/>
        <v>28.342366757000903</v>
      </c>
    </row>
    <row r="113" spans="1:20">
      <c r="A113" s="6" t="s">
        <v>62</v>
      </c>
      <c r="B113" s="1">
        <v>1975</v>
      </c>
      <c r="C113" s="1" t="s">
        <v>5</v>
      </c>
      <c r="D113" s="2">
        <v>5935</v>
      </c>
      <c r="E113" s="2">
        <v>55059</v>
      </c>
      <c r="F113" s="2">
        <v>30112</v>
      </c>
      <c r="G113" s="2">
        <v>54191</v>
      </c>
      <c r="H113" s="3">
        <f t="shared" si="6"/>
        <v>145297</v>
      </c>
      <c r="I113" s="3"/>
      <c r="J113" s="8" t="s">
        <v>72</v>
      </c>
      <c r="K113">
        <v>225000</v>
      </c>
      <c r="L113">
        <v>10418000</v>
      </c>
      <c r="M113">
        <v>828000</v>
      </c>
      <c r="N113">
        <v>1563000</v>
      </c>
      <c r="O113" s="3">
        <f t="shared" si="7"/>
        <v>13034000</v>
      </c>
      <c r="P113" s="3"/>
      <c r="Q113" s="17">
        <f t="shared" si="8"/>
        <v>37.910699241786013</v>
      </c>
      <c r="R113" s="17">
        <f t="shared" si="9"/>
        <v>189.21520550681996</v>
      </c>
      <c r="S113" s="17">
        <f t="shared" si="10"/>
        <v>27.497343251859725</v>
      </c>
      <c r="T113" s="17">
        <f t="shared" si="11"/>
        <v>28.84242770939824</v>
      </c>
    </row>
    <row r="114" spans="1:20">
      <c r="A114" s="6" t="s">
        <v>62</v>
      </c>
      <c r="B114" s="1">
        <v>1976</v>
      </c>
      <c r="C114" s="1" t="s">
        <v>5</v>
      </c>
      <c r="D114" s="2">
        <v>4500</v>
      </c>
      <c r="E114" s="2">
        <v>38491</v>
      </c>
      <c r="F114" s="2">
        <v>19819</v>
      </c>
      <c r="G114" s="2">
        <v>55958</v>
      </c>
      <c r="H114" s="3">
        <f t="shared" si="6"/>
        <v>118768</v>
      </c>
      <c r="I114" s="3"/>
      <c r="J114" s="8" t="s">
        <v>72</v>
      </c>
      <c r="K114">
        <v>200000</v>
      </c>
      <c r="L114">
        <v>6542000</v>
      </c>
      <c r="M114">
        <v>593000</v>
      </c>
      <c r="N114">
        <v>1628000</v>
      </c>
      <c r="O114" s="3">
        <f t="shared" si="7"/>
        <v>8963000</v>
      </c>
      <c r="P114" s="3"/>
      <c r="Q114" s="17">
        <f t="shared" si="8"/>
        <v>44.444444444444443</v>
      </c>
      <c r="R114" s="17">
        <f t="shared" si="9"/>
        <v>169.96180925411136</v>
      </c>
      <c r="S114" s="17">
        <f t="shared" si="10"/>
        <v>29.920783086936776</v>
      </c>
      <c r="T114" s="17">
        <f t="shared" si="11"/>
        <v>29.093248507809427</v>
      </c>
    </row>
    <row r="115" spans="1:20">
      <c r="A115" s="6" t="s">
        <v>62</v>
      </c>
      <c r="B115" s="1">
        <v>1977</v>
      </c>
      <c r="C115" s="1" t="s">
        <v>5</v>
      </c>
      <c r="D115" s="2">
        <v>5000</v>
      </c>
      <c r="E115" s="2">
        <v>2861</v>
      </c>
      <c r="F115" s="2">
        <v>1060</v>
      </c>
      <c r="G115" s="2">
        <v>3600</v>
      </c>
      <c r="H115" s="3">
        <f t="shared" si="6"/>
        <v>12521</v>
      </c>
      <c r="I115" s="3"/>
      <c r="J115" s="8" t="s">
        <v>72</v>
      </c>
      <c r="K115">
        <v>225000</v>
      </c>
      <c r="L115">
        <v>631000</v>
      </c>
      <c r="M115">
        <v>34000</v>
      </c>
      <c r="N115">
        <v>116000</v>
      </c>
      <c r="O115" s="3">
        <f t="shared" si="7"/>
        <v>1006000</v>
      </c>
      <c r="P115" s="3"/>
      <c r="Q115" s="17">
        <f t="shared" si="8"/>
        <v>45</v>
      </c>
      <c r="R115" s="17">
        <f t="shared" si="9"/>
        <v>220.55225445648375</v>
      </c>
      <c r="S115" s="17">
        <f t="shared" si="10"/>
        <v>32.075471698113205</v>
      </c>
      <c r="T115" s="17">
        <f t="shared" si="11"/>
        <v>32.222222222222221</v>
      </c>
    </row>
    <row r="116" spans="1:20">
      <c r="A116" s="6" t="s">
        <v>62</v>
      </c>
      <c r="B116" s="1">
        <v>1978</v>
      </c>
      <c r="C116" s="1" t="s">
        <v>5</v>
      </c>
      <c r="D116" s="2">
        <v>0</v>
      </c>
      <c r="E116" s="2">
        <v>1750</v>
      </c>
      <c r="F116" s="2">
        <v>100</v>
      </c>
      <c r="G116" s="2">
        <v>1400</v>
      </c>
      <c r="H116" s="3">
        <f t="shared" si="6"/>
        <v>3250</v>
      </c>
      <c r="I116" s="3"/>
      <c r="J116" s="8" t="s">
        <v>72</v>
      </c>
      <c r="K116">
        <v>0</v>
      </c>
      <c r="L116">
        <v>407000</v>
      </c>
      <c r="M116">
        <v>4000</v>
      </c>
      <c r="N116">
        <v>50000</v>
      </c>
      <c r="O116" s="3">
        <f t="shared" si="7"/>
        <v>461000</v>
      </c>
      <c r="P116" s="3"/>
      <c r="Q116" s="17" t="str">
        <f t="shared" si="8"/>
        <v/>
      </c>
      <c r="R116" s="17">
        <f t="shared" si="9"/>
        <v>232.57142857142858</v>
      </c>
      <c r="S116" s="17">
        <f t="shared" si="10"/>
        <v>40</v>
      </c>
      <c r="T116" s="17">
        <f t="shared" si="11"/>
        <v>35.714285714285715</v>
      </c>
    </row>
    <row r="117" spans="1:20">
      <c r="A117" s="6" t="s">
        <v>62</v>
      </c>
      <c r="B117" s="1">
        <v>1979</v>
      </c>
      <c r="C117" s="1" t="s">
        <v>5</v>
      </c>
      <c r="D117" s="2">
        <v>0</v>
      </c>
      <c r="E117" s="2">
        <v>2900</v>
      </c>
      <c r="F117" s="2">
        <v>2500</v>
      </c>
      <c r="G117" s="2">
        <v>19625</v>
      </c>
      <c r="H117" s="3">
        <f t="shared" si="6"/>
        <v>25025</v>
      </c>
      <c r="I117" s="3"/>
      <c r="J117" s="8" t="s">
        <v>72</v>
      </c>
      <c r="K117">
        <v>0</v>
      </c>
      <c r="L117">
        <v>979000</v>
      </c>
      <c r="M117">
        <v>120000</v>
      </c>
      <c r="N117">
        <v>901000</v>
      </c>
      <c r="O117" s="3">
        <f t="shared" si="7"/>
        <v>2000000</v>
      </c>
      <c r="P117" s="3"/>
      <c r="Q117" s="17" t="str">
        <f t="shared" si="8"/>
        <v/>
      </c>
      <c r="R117" s="17">
        <f t="shared" si="9"/>
        <v>337.58620689655174</v>
      </c>
      <c r="S117" s="17">
        <f t="shared" si="10"/>
        <v>48</v>
      </c>
      <c r="T117" s="17">
        <f t="shared" si="11"/>
        <v>45.910828025477706</v>
      </c>
    </row>
    <row r="118" spans="1:20">
      <c r="A118" s="1" t="s">
        <v>62</v>
      </c>
      <c r="B118" s="1">
        <v>1980</v>
      </c>
      <c r="C118" s="1" t="s">
        <v>5</v>
      </c>
      <c r="D118" s="3"/>
      <c r="E118" s="2">
        <v>13647</v>
      </c>
      <c r="F118" s="2">
        <v>667</v>
      </c>
      <c r="G118" s="2">
        <v>29129</v>
      </c>
      <c r="H118" s="3">
        <f t="shared" si="6"/>
        <v>43443</v>
      </c>
      <c r="I118" s="3"/>
      <c r="J118" s="8" t="s">
        <v>72</v>
      </c>
      <c r="K118">
        <v>0</v>
      </c>
      <c r="L118">
        <v>3845000</v>
      </c>
      <c r="M118">
        <v>30000</v>
      </c>
      <c r="N118">
        <v>1402000</v>
      </c>
      <c r="O118" s="3">
        <f t="shared" si="7"/>
        <v>5277000</v>
      </c>
      <c r="P118" s="3"/>
      <c r="Q118" s="17" t="str">
        <f t="shared" si="8"/>
        <v/>
      </c>
      <c r="R118" s="17">
        <f t="shared" si="9"/>
        <v>281.74690408148314</v>
      </c>
      <c r="S118" s="17">
        <f t="shared" si="10"/>
        <v>44.977511244377808</v>
      </c>
      <c r="T118" s="17">
        <f t="shared" si="11"/>
        <v>48.130728826942224</v>
      </c>
    </row>
    <row r="119" spans="1:20">
      <c r="A119" s="1" t="s">
        <v>62</v>
      </c>
      <c r="B119" s="1">
        <v>1981</v>
      </c>
      <c r="C119" s="1" t="s">
        <v>5</v>
      </c>
      <c r="D119" s="3"/>
      <c r="E119" s="2">
        <v>11772</v>
      </c>
      <c r="F119" s="2">
        <v>1368</v>
      </c>
      <c r="G119" s="2">
        <v>16442</v>
      </c>
      <c r="H119" s="3">
        <f t="shared" si="6"/>
        <v>29582</v>
      </c>
      <c r="I119" s="3"/>
      <c r="J119" s="8" t="s">
        <v>72</v>
      </c>
      <c r="K119">
        <v>0</v>
      </c>
      <c r="L119">
        <v>2523000</v>
      </c>
      <c r="M119">
        <v>53000</v>
      </c>
      <c r="N119">
        <v>999000</v>
      </c>
      <c r="O119" s="3">
        <f t="shared" si="7"/>
        <v>3575000</v>
      </c>
      <c r="P119" s="3"/>
      <c r="Q119" s="17" t="str">
        <f t="shared" si="8"/>
        <v/>
      </c>
      <c r="R119" s="17">
        <f t="shared" si="9"/>
        <v>214.32212028542304</v>
      </c>
      <c r="S119" s="17">
        <f t="shared" si="10"/>
        <v>38.742690058479532</v>
      </c>
      <c r="T119" s="17">
        <f t="shared" si="11"/>
        <v>60.759031747962538</v>
      </c>
    </row>
    <row r="120" spans="1:20">
      <c r="A120" s="1" t="s">
        <v>62</v>
      </c>
      <c r="B120" s="1">
        <v>1982</v>
      </c>
      <c r="C120" s="1" t="s">
        <v>5</v>
      </c>
      <c r="D120" s="3"/>
      <c r="E120" s="2">
        <v>15000</v>
      </c>
      <c r="F120" s="2">
        <v>1400</v>
      </c>
      <c r="G120" s="2">
        <v>41000</v>
      </c>
      <c r="H120" s="3">
        <f t="shared" si="6"/>
        <v>57400</v>
      </c>
      <c r="I120" s="3"/>
      <c r="J120" s="8" t="s">
        <v>72</v>
      </c>
      <c r="K120">
        <v>0</v>
      </c>
      <c r="L120">
        <v>3740000</v>
      </c>
      <c r="M120">
        <v>55000</v>
      </c>
      <c r="N120">
        <v>1743000</v>
      </c>
      <c r="O120" s="3">
        <f t="shared" si="7"/>
        <v>5538000</v>
      </c>
      <c r="P120" s="3"/>
      <c r="Q120" s="17" t="str">
        <f t="shared" si="8"/>
        <v/>
      </c>
      <c r="R120" s="17">
        <f t="shared" si="9"/>
        <v>249.33333333333334</v>
      </c>
      <c r="S120" s="17">
        <f t="shared" si="10"/>
        <v>39.285714285714285</v>
      </c>
      <c r="T120" s="17">
        <f t="shared" si="11"/>
        <v>42.512195121951223</v>
      </c>
    </row>
    <row r="121" spans="1:20">
      <c r="A121" s="1" t="s">
        <v>62</v>
      </c>
      <c r="B121" s="1">
        <v>1983</v>
      </c>
      <c r="C121" s="1" t="s">
        <v>5</v>
      </c>
      <c r="D121" s="3"/>
      <c r="E121" s="2">
        <v>15600</v>
      </c>
      <c r="F121" s="2">
        <v>4002</v>
      </c>
      <c r="G121" s="2">
        <v>38016</v>
      </c>
      <c r="H121" s="3">
        <f t="shared" si="6"/>
        <v>57618</v>
      </c>
      <c r="I121" s="3"/>
      <c r="J121" s="8" t="s">
        <v>72</v>
      </c>
      <c r="K121">
        <v>0</v>
      </c>
      <c r="L121">
        <v>5557000</v>
      </c>
      <c r="M121">
        <v>184000</v>
      </c>
      <c r="N121">
        <v>2109000</v>
      </c>
      <c r="O121" s="3">
        <f t="shared" si="7"/>
        <v>7850000</v>
      </c>
      <c r="P121" s="3"/>
      <c r="Q121" s="17" t="str">
        <f t="shared" si="8"/>
        <v/>
      </c>
      <c r="R121" s="17">
        <f t="shared" si="9"/>
        <v>356.21794871794873</v>
      </c>
      <c r="S121" s="17">
        <f t="shared" si="10"/>
        <v>45.977011494252871</v>
      </c>
      <c r="T121" s="17">
        <f t="shared" si="11"/>
        <v>55.476641414141412</v>
      </c>
    </row>
    <row r="122" spans="1:20">
      <c r="A122" s="1" t="s">
        <v>62</v>
      </c>
      <c r="B122" s="1">
        <v>1984</v>
      </c>
      <c r="C122" s="1" t="s">
        <v>5</v>
      </c>
      <c r="D122" s="3"/>
      <c r="E122" s="2">
        <v>8000</v>
      </c>
      <c r="F122" s="2">
        <v>11000</v>
      </c>
      <c r="G122" s="2">
        <v>50000</v>
      </c>
      <c r="H122" s="3">
        <f t="shared" si="6"/>
        <v>69000</v>
      </c>
      <c r="I122" s="3"/>
      <c r="J122" s="8" t="s">
        <v>72</v>
      </c>
      <c r="K122">
        <v>0</v>
      </c>
      <c r="L122">
        <v>2463000</v>
      </c>
      <c r="M122">
        <v>578000</v>
      </c>
      <c r="N122">
        <v>2789000</v>
      </c>
      <c r="O122" s="3">
        <f t="shared" si="7"/>
        <v>5830000</v>
      </c>
      <c r="P122" s="3"/>
      <c r="Q122" s="17" t="str">
        <f t="shared" si="8"/>
        <v/>
      </c>
      <c r="R122" s="17">
        <f t="shared" si="9"/>
        <v>307.875</v>
      </c>
      <c r="S122" s="17">
        <f t="shared" si="10"/>
        <v>52.545454545454547</v>
      </c>
      <c r="T122" s="17">
        <f t="shared" si="11"/>
        <v>55.78</v>
      </c>
    </row>
    <row r="123" spans="1:20">
      <c r="A123" s="1" t="s">
        <v>62</v>
      </c>
      <c r="B123" s="1">
        <v>1985</v>
      </c>
      <c r="C123" s="1" t="s">
        <v>5</v>
      </c>
      <c r="D123" s="3"/>
      <c r="E123" s="2">
        <v>10336</v>
      </c>
      <c r="F123" s="2">
        <v>33000</v>
      </c>
      <c r="G123" s="2">
        <v>100000</v>
      </c>
      <c r="H123" s="3">
        <f t="shared" si="6"/>
        <v>143336</v>
      </c>
      <c r="I123" s="3"/>
      <c r="J123" s="8" t="s">
        <v>72</v>
      </c>
      <c r="K123">
        <v>0</v>
      </c>
      <c r="L123">
        <v>2654000</v>
      </c>
      <c r="M123">
        <v>1509000</v>
      </c>
      <c r="N123">
        <v>5007000</v>
      </c>
      <c r="O123" s="3">
        <f t="shared" si="7"/>
        <v>9170000</v>
      </c>
      <c r="P123" s="3"/>
      <c r="Q123" s="17" t="str">
        <f t="shared" si="8"/>
        <v/>
      </c>
      <c r="R123" s="17">
        <f t="shared" si="9"/>
        <v>256.77244582043346</v>
      </c>
      <c r="S123" s="17">
        <f t="shared" si="10"/>
        <v>45.727272727272727</v>
      </c>
      <c r="T123" s="17">
        <f t="shared" si="11"/>
        <v>50.07</v>
      </c>
    </row>
    <row r="124" spans="1:20">
      <c r="A124" s="1" t="s">
        <v>62</v>
      </c>
      <c r="B124" s="1">
        <v>1986</v>
      </c>
      <c r="C124" s="1" t="s">
        <v>5</v>
      </c>
      <c r="D124" s="3"/>
      <c r="E124" s="2">
        <v>11500</v>
      </c>
      <c r="F124" s="2">
        <v>74000</v>
      </c>
      <c r="G124" s="2">
        <v>85000</v>
      </c>
      <c r="H124" s="3">
        <f t="shared" si="6"/>
        <v>170500</v>
      </c>
      <c r="I124" s="3"/>
      <c r="J124" s="8" t="s">
        <v>72</v>
      </c>
      <c r="K124">
        <v>0</v>
      </c>
      <c r="L124">
        <v>4622000</v>
      </c>
      <c r="M124">
        <v>3868000</v>
      </c>
      <c r="N124">
        <v>4378000</v>
      </c>
      <c r="O124" s="3">
        <f t="shared" si="7"/>
        <v>12868000</v>
      </c>
      <c r="P124" s="3"/>
      <c r="Q124" s="17" t="str">
        <f t="shared" si="8"/>
        <v/>
      </c>
      <c r="R124" s="17">
        <f t="shared" si="9"/>
        <v>401.91304347826087</v>
      </c>
      <c r="S124" s="17">
        <f t="shared" si="10"/>
        <v>52.270270270270274</v>
      </c>
      <c r="T124" s="17">
        <f t="shared" si="11"/>
        <v>51.505882352941178</v>
      </c>
    </row>
    <row r="125" spans="1:20">
      <c r="A125" s="1" t="s">
        <v>62</v>
      </c>
      <c r="B125" s="1">
        <v>1987</v>
      </c>
      <c r="C125" s="1" t="s">
        <v>5</v>
      </c>
      <c r="D125" s="3"/>
      <c r="E125" s="2">
        <v>12135</v>
      </c>
      <c r="F125" s="2">
        <v>96709</v>
      </c>
      <c r="G125" s="2">
        <v>87557</v>
      </c>
      <c r="H125" s="3">
        <f t="shared" si="6"/>
        <v>196401</v>
      </c>
      <c r="I125" s="3"/>
      <c r="J125" s="8" t="s">
        <v>72</v>
      </c>
      <c r="K125">
        <v>0</v>
      </c>
      <c r="L125">
        <v>5453000</v>
      </c>
      <c r="M125">
        <v>3204000</v>
      </c>
      <c r="N125">
        <v>3760000</v>
      </c>
      <c r="O125" s="3">
        <f t="shared" si="7"/>
        <v>12417000</v>
      </c>
      <c r="P125" s="3"/>
      <c r="Q125" s="17" t="str">
        <f t="shared" si="8"/>
        <v/>
      </c>
      <c r="R125" s="17">
        <f t="shared" si="9"/>
        <v>449.36135146271118</v>
      </c>
      <c r="S125" s="17">
        <f t="shared" si="10"/>
        <v>33.130318791425822</v>
      </c>
      <c r="T125" s="17">
        <f t="shared" si="11"/>
        <v>42.943453978551112</v>
      </c>
    </row>
    <row r="126" spans="1:20">
      <c r="A126" s="1" t="s">
        <v>62</v>
      </c>
      <c r="B126" s="1">
        <v>1988</v>
      </c>
      <c r="C126" s="1" t="s">
        <v>5</v>
      </c>
      <c r="D126" s="3"/>
      <c r="E126" s="2">
        <v>14236</v>
      </c>
      <c r="F126" s="2">
        <v>15000</v>
      </c>
      <c r="G126" s="2">
        <v>199606</v>
      </c>
      <c r="H126" s="3">
        <f t="shared" si="6"/>
        <v>228842</v>
      </c>
      <c r="I126" s="3"/>
      <c r="J126" s="8" t="s">
        <v>72</v>
      </c>
      <c r="K126">
        <v>0</v>
      </c>
      <c r="L126">
        <v>6212000</v>
      </c>
      <c r="M126">
        <v>700000</v>
      </c>
      <c r="N126">
        <v>8196000</v>
      </c>
      <c r="O126" s="3">
        <f t="shared" si="7"/>
        <v>15108000</v>
      </c>
      <c r="P126" s="3"/>
      <c r="Q126" s="17" t="str">
        <f t="shared" si="8"/>
        <v/>
      </c>
      <c r="R126" s="17">
        <f t="shared" si="9"/>
        <v>436.3585276763136</v>
      </c>
      <c r="S126" s="17">
        <f t="shared" si="10"/>
        <v>46.666666666666664</v>
      </c>
      <c r="T126" s="17">
        <f t="shared" si="11"/>
        <v>41.06088995320782</v>
      </c>
    </row>
    <row r="127" spans="1:20">
      <c r="A127" s="1" t="s">
        <v>62</v>
      </c>
      <c r="B127" s="1">
        <v>1989</v>
      </c>
      <c r="C127" s="1" t="s">
        <v>5</v>
      </c>
      <c r="D127" s="3"/>
      <c r="E127" s="2">
        <v>4800</v>
      </c>
      <c r="F127" s="2">
        <v>34521</v>
      </c>
      <c r="G127" s="2">
        <v>104548</v>
      </c>
      <c r="H127" s="3">
        <f t="shared" si="6"/>
        <v>143869</v>
      </c>
      <c r="I127" s="3"/>
      <c r="J127" s="8" t="s">
        <v>72</v>
      </c>
      <c r="K127">
        <v>0</v>
      </c>
      <c r="L127">
        <v>1906000</v>
      </c>
      <c r="M127">
        <v>1131000</v>
      </c>
      <c r="N127">
        <v>3925000</v>
      </c>
      <c r="O127" s="3">
        <f t="shared" si="7"/>
        <v>6962000</v>
      </c>
      <c r="P127" s="3"/>
      <c r="Q127" s="17" t="str">
        <f t="shared" si="8"/>
        <v/>
      </c>
      <c r="R127" s="17">
        <f t="shared" si="9"/>
        <v>397.08333333333331</v>
      </c>
      <c r="S127" s="17">
        <f t="shared" si="10"/>
        <v>32.762666203180672</v>
      </c>
      <c r="T127" s="17">
        <f t="shared" si="11"/>
        <v>37.542564181046025</v>
      </c>
    </row>
    <row r="128" spans="1:20">
      <c r="A128" s="1" t="s">
        <v>62</v>
      </c>
      <c r="B128" s="1">
        <v>1990</v>
      </c>
      <c r="C128" s="1" t="s">
        <v>5</v>
      </c>
      <c r="D128" s="3"/>
      <c r="E128" s="2">
        <v>10523</v>
      </c>
      <c r="F128" s="2">
        <v>6563</v>
      </c>
      <c r="G128" s="2">
        <v>14569</v>
      </c>
      <c r="H128" s="3">
        <f t="shared" si="6"/>
        <v>31655</v>
      </c>
      <c r="I128" s="3"/>
      <c r="J128" s="8" t="s">
        <v>72</v>
      </c>
      <c r="K128">
        <v>0</v>
      </c>
      <c r="L128">
        <v>4184000</v>
      </c>
      <c r="M128">
        <v>313000</v>
      </c>
      <c r="N128">
        <v>328000</v>
      </c>
      <c r="O128" s="3">
        <f t="shared" si="7"/>
        <v>4825000</v>
      </c>
      <c r="P128" s="3"/>
      <c r="Q128" s="17" t="str">
        <f t="shared" si="8"/>
        <v/>
      </c>
      <c r="R128" s="17">
        <f t="shared" si="9"/>
        <v>397.60524565238052</v>
      </c>
      <c r="S128" s="17">
        <f t="shared" si="10"/>
        <v>47.691604449184823</v>
      </c>
      <c r="T128" s="17">
        <f t="shared" si="11"/>
        <v>22.513556180932117</v>
      </c>
    </row>
    <row r="129" spans="1:20">
      <c r="A129" s="1" t="s">
        <v>62</v>
      </c>
      <c r="B129" s="1">
        <v>1991</v>
      </c>
      <c r="C129" s="1" t="s">
        <v>5</v>
      </c>
      <c r="D129" s="3"/>
      <c r="E129" s="2">
        <v>846</v>
      </c>
      <c r="F129" s="2">
        <v>10000</v>
      </c>
      <c r="G129" s="2">
        <v>10575</v>
      </c>
      <c r="H129" s="3">
        <f t="shared" si="6"/>
        <v>21421</v>
      </c>
      <c r="I129" s="3"/>
      <c r="J129" s="8" t="s">
        <v>72</v>
      </c>
      <c r="K129">
        <v>0</v>
      </c>
      <c r="L129">
        <v>294000</v>
      </c>
      <c r="M129">
        <v>500000</v>
      </c>
      <c r="N129">
        <v>396000</v>
      </c>
      <c r="O129" s="3">
        <f t="shared" si="7"/>
        <v>1190000</v>
      </c>
      <c r="P129" s="3"/>
      <c r="Q129" s="17" t="str">
        <f t="shared" si="8"/>
        <v/>
      </c>
      <c r="R129" s="17">
        <f t="shared" si="9"/>
        <v>347.51773049645391</v>
      </c>
      <c r="S129" s="17">
        <f t="shared" si="10"/>
        <v>50</v>
      </c>
      <c r="T129" s="17">
        <f t="shared" si="11"/>
        <v>37.446808510638299</v>
      </c>
    </row>
    <row r="130" spans="1:20">
      <c r="A130" s="1" t="s">
        <v>62</v>
      </c>
      <c r="B130" s="1">
        <v>1992</v>
      </c>
      <c r="C130" s="1" t="s">
        <v>5</v>
      </c>
      <c r="D130" s="3"/>
      <c r="E130" s="2">
        <v>0</v>
      </c>
      <c r="F130" s="2">
        <v>0</v>
      </c>
      <c r="G130" s="2">
        <v>0</v>
      </c>
      <c r="H130" s="3">
        <f t="shared" si="6"/>
        <v>0</v>
      </c>
      <c r="I130" s="3"/>
      <c r="J130" s="8" t="s">
        <v>72</v>
      </c>
      <c r="K130">
        <v>0</v>
      </c>
      <c r="L130">
        <v>0</v>
      </c>
      <c r="M130">
        <v>0</v>
      </c>
      <c r="N130">
        <v>0</v>
      </c>
      <c r="O130" s="3">
        <f t="shared" si="7"/>
        <v>0</v>
      </c>
      <c r="P130" s="3"/>
      <c r="Q130" s="17" t="str">
        <f t="shared" si="8"/>
        <v/>
      </c>
      <c r="R130" s="17" t="str">
        <f t="shared" si="9"/>
        <v/>
      </c>
      <c r="S130" s="17" t="str">
        <f t="shared" si="10"/>
        <v/>
      </c>
      <c r="T130" s="17" t="str">
        <f t="shared" si="11"/>
        <v/>
      </c>
    </row>
    <row r="131" spans="1:20">
      <c r="A131" s="1" t="s">
        <v>62</v>
      </c>
      <c r="B131" s="1">
        <v>1993</v>
      </c>
      <c r="C131" s="1" t="s">
        <v>5</v>
      </c>
      <c r="D131" s="3"/>
      <c r="E131" s="2">
        <v>5600</v>
      </c>
      <c r="F131" s="3"/>
      <c r="G131" s="2">
        <v>8800</v>
      </c>
      <c r="H131" s="3">
        <f t="shared" si="6"/>
        <v>14400</v>
      </c>
      <c r="I131" s="3"/>
      <c r="J131" s="8" t="s">
        <v>72</v>
      </c>
      <c r="K131">
        <v>0</v>
      </c>
      <c r="L131">
        <v>683000</v>
      </c>
      <c r="M131">
        <v>0</v>
      </c>
      <c r="N131">
        <v>290000</v>
      </c>
      <c r="O131" s="3">
        <f t="shared" si="7"/>
        <v>973000</v>
      </c>
      <c r="P131" s="3"/>
      <c r="Q131" s="17" t="str">
        <f t="shared" si="8"/>
        <v/>
      </c>
      <c r="R131" s="17">
        <f t="shared" si="9"/>
        <v>121.96428571428571</v>
      </c>
      <c r="S131" s="17" t="str">
        <f t="shared" si="10"/>
        <v/>
      </c>
      <c r="T131" s="17">
        <f t="shared" si="11"/>
        <v>32.954545454545453</v>
      </c>
    </row>
    <row r="132" spans="1:20">
      <c r="A132" s="1" t="s">
        <v>62</v>
      </c>
      <c r="B132" s="1">
        <v>1994</v>
      </c>
      <c r="C132" s="1" t="s">
        <v>5</v>
      </c>
      <c r="D132" s="3"/>
      <c r="E132" s="2">
        <v>2250</v>
      </c>
      <c r="F132" s="2">
        <v>5293</v>
      </c>
      <c r="G132" s="2">
        <v>17975</v>
      </c>
      <c r="H132" s="3">
        <f t="shared" ref="H132:H196" si="12">SUM(D132:G132)</f>
        <v>25518</v>
      </c>
      <c r="I132" s="3"/>
      <c r="J132" s="8" t="s">
        <v>72</v>
      </c>
      <c r="K132">
        <v>0</v>
      </c>
      <c r="L132">
        <v>625000</v>
      </c>
      <c r="M132">
        <v>305000</v>
      </c>
      <c r="N132">
        <v>708000</v>
      </c>
      <c r="O132" s="3">
        <f t="shared" ref="O132:O196" si="13">SUM(K132:N132)</f>
        <v>1638000</v>
      </c>
      <c r="P132" s="3"/>
      <c r="Q132" s="17" t="str">
        <f t="shared" ref="Q132:Q196" si="14">IF(AND(D132&gt;0,K132&gt;0),K132/D132,"")</f>
        <v/>
      </c>
      <c r="R132" s="17">
        <f t="shared" ref="R132:R196" si="15">IF(AND(E132&gt;0,L132&gt;0),L132/E132,"")</f>
        <v>277.77777777777777</v>
      </c>
      <c r="S132" s="17">
        <f t="shared" ref="S132:S196" si="16">IF(AND(F132&gt;0,M132&gt;0),M132/F132,"")</f>
        <v>57.623276024938598</v>
      </c>
      <c r="T132" s="17">
        <f t="shared" ref="T132:T196" si="17">IF(AND(G132&gt;0,N132&gt;0),N132/G132,"")</f>
        <v>39.388038942976358</v>
      </c>
    </row>
    <row r="133" spans="1:20">
      <c r="A133" s="1" t="s">
        <v>62</v>
      </c>
      <c r="B133" s="1">
        <v>1995</v>
      </c>
      <c r="C133" s="1" t="s">
        <v>5</v>
      </c>
      <c r="D133" s="3"/>
      <c r="E133" s="2">
        <v>25</v>
      </c>
      <c r="F133" s="2">
        <v>0</v>
      </c>
      <c r="G133" s="2">
        <v>22800</v>
      </c>
      <c r="H133" s="3">
        <f t="shared" si="12"/>
        <v>22825</v>
      </c>
      <c r="I133" s="3"/>
      <c r="J133" s="8" t="s">
        <v>72</v>
      </c>
      <c r="K133">
        <v>0</v>
      </c>
      <c r="L133">
        <v>7000</v>
      </c>
      <c r="M133">
        <v>0</v>
      </c>
      <c r="N133">
        <v>812000</v>
      </c>
      <c r="O133" s="3">
        <f t="shared" si="13"/>
        <v>819000</v>
      </c>
      <c r="P133" s="3"/>
      <c r="Q133" s="17" t="str">
        <f t="shared" si="14"/>
        <v/>
      </c>
      <c r="R133" s="17">
        <f t="shared" si="15"/>
        <v>280</v>
      </c>
      <c r="S133" s="17" t="str">
        <f t="shared" si="16"/>
        <v/>
      </c>
      <c r="T133" s="17">
        <f t="shared" si="17"/>
        <v>35.614035087719301</v>
      </c>
    </row>
    <row r="134" spans="1:20">
      <c r="A134" s="1" t="s">
        <v>62</v>
      </c>
      <c r="B134" s="1">
        <v>1996</v>
      </c>
      <c r="C134" s="1" t="s">
        <v>5</v>
      </c>
      <c r="D134" s="3"/>
      <c r="E134" s="2">
        <v>0</v>
      </c>
      <c r="F134" s="2">
        <v>0</v>
      </c>
      <c r="G134" s="2">
        <v>4000</v>
      </c>
      <c r="H134" s="3">
        <f t="shared" si="12"/>
        <v>4000</v>
      </c>
      <c r="I134" s="3"/>
      <c r="J134" s="8" t="s">
        <v>72</v>
      </c>
      <c r="K134">
        <v>0</v>
      </c>
      <c r="L134">
        <v>0</v>
      </c>
      <c r="M134">
        <v>0</v>
      </c>
      <c r="N134">
        <v>157000</v>
      </c>
      <c r="O134" s="3">
        <f t="shared" si="13"/>
        <v>157000</v>
      </c>
      <c r="P134" s="3"/>
      <c r="Q134" s="17" t="str">
        <f t="shared" si="14"/>
        <v/>
      </c>
      <c r="R134" s="17" t="str">
        <f t="shared" si="15"/>
        <v/>
      </c>
      <c r="S134" s="17" t="str">
        <f t="shared" si="16"/>
        <v/>
      </c>
      <c r="T134" s="17">
        <f t="shared" si="17"/>
        <v>39.25</v>
      </c>
    </row>
    <row r="135" spans="1:20">
      <c r="A135" s="1" t="s">
        <v>62</v>
      </c>
      <c r="B135" s="1">
        <v>1997</v>
      </c>
      <c r="C135" s="1" t="s">
        <v>5</v>
      </c>
      <c r="D135" s="3"/>
      <c r="E135" s="2">
        <v>800</v>
      </c>
      <c r="F135" s="2">
        <v>0</v>
      </c>
      <c r="G135" s="2">
        <v>4000</v>
      </c>
      <c r="H135" s="3">
        <f t="shared" si="12"/>
        <v>4800</v>
      </c>
      <c r="I135" s="3"/>
      <c r="J135" s="8" t="s">
        <v>72</v>
      </c>
      <c r="K135">
        <v>0</v>
      </c>
      <c r="L135">
        <v>146000</v>
      </c>
      <c r="M135">
        <v>0</v>
      </c>
      <c r="N135">
        <v>140000</v>
      </c>
      <c r="O135" s="3">
        <f t="shared" si="13"/>
        <v>286000</v>
      </c>
      <c r="P135" s="3"/>
      <c r="Q135" s="17" t="str">
        <f t="shared" si="14"/>
        <v/>
      </c>
      <c r="R135" s="17">
        <f t="shared" si="15"/>
        <v>182.5</v>
      </c>
      <c r="S135" s="17" t="str">
        <f t="shared" si="16"/>
        <v/>
      </c>
      <c r="T135" s="17">
        <f t="shared" si="17"/>
        <v>35</v>
      </c>
    </row>
    <row r="136" spans="1:20">
      <c r="A136" s="1" t="s">
        <v>62</v>
      </c>
      <c r="B136" s="1">
        <v>1998</v>
      </c>
      <c r="C136" s="1" t="s">
        <v>5</v>
      </c>
      <c r="D136" s="3"/>
      <c r="E136" s="2">
        <v>1218</v>
      </c>
      <c r="F136" s="2">
        <v>1896</v>
      </c>
      <c r="G136" s="2">
        <v>15515</v>
      </c>
      <c r="H136" s="3">
        <f t="shared" si="12"/>
        <v>18629</v>
      </c>
      <c r="I136" s="3"/>
      <c r="J136" s="8" t="s">
        <v>72</v>
      </c>
      <c r="K136">
        <v>0</v>
      </c>
      <c r="L136">
        <v>267000</v>
      </c>
      <c r="M136">
        <v>46000</v>
      </c>
      <c r="N136">
        <v>450000</v>
      </c>
      <c r="O136" s="3">
        <f t="shared" si="13"/>
        <v>763000</v>
      </c>
      <c r="P136" s="3"/>
      <c r="Q136" s="17" t="str">
        <f t="shared" si="14"/>
        <v/>
      </c>
      <c r="R136" s="17">
        <f t="shared" si="15"/>
        <v>219.21182266009853</v>
      </c>
      <c r="S136" s="17">
        <f t="shared" si="16"/>
        <v>24.261603375527425</v>
      </c>
      <c r="T136" s="17">
        <f t="shared" si="17"/>
        <v>29.004189494038027</v>
      </c>
    </row>
    <row r="137" spans="1:20">
      <c r="A137" s="1" t="s">
        <v>62</v>
      </c>
      <c r="B137" s="1">
        <v>1999</v>
      </c>
      <c r="C137" s="1" t="s">
        <v>5</v>
      </c>
      <c r="D137" s="3"/>
      <c r="E137" s="2">
        <v>549</v>
      </c>
      <c r="F137" s="2">
        <v>1300</v>
      </c>
      <c r="G137" s="2">
        <v>30704</v>
      </c>
      <c r="H137" s="3">
        <f t="shared" si="12"/>
        <v>32553</v>
      </c>
      <c r="I137" s="3"/>
      <c r="J137" s="8" t="s">
        <v>72</v>
      </c>
      <c r="K137">
        <v>0</v>
      </c>
      <c r="L137">
        <v>133000</v>
      </c>
      <c r="M137">
        <v>35000</v>
      </c>
      <c r="N137">
        <v>849000</v>
      </c>
      <c r="O137" s="3">
        <f t="shared" si="13"/>
        <v>1017000</v>
      </c>
      <c r="P137" s="3"/>
      <c r="Q137" s="17" t="str">
        <f t="shared" si="14"/>
        <v/>
      </c>
      <c r="R137" s="17">
        <f t="shared" si="15"/>
        <v>242.25865209471766</v>
      </c>
      <c r="S137" s="17">
        <f t="shared" si="16"/>
        <v>26.923076923076923</v>
      </c>
      <c r="T137" s="17">
        <f t="shared" si="17"/>
        <v>27.651120375195415</v>
      </c>
    </row>
    <row r="138" spans="1:20">
      <c r="A138" s="1" t="s">
        <v>62</v>
      </c>
      <c r="B138" s="1">
        <v>2000</v>
      </c>
      <c r="C138" s="1" t="s">
        <v>5</v>
      </c>
      <c r="D138" s="3"/>
      <c r="E138" s="2">
        <v>326</v>
      </c>
      <c r="F138" s="2">
        <v>160</v>
      </c>
      <c r="G138" s="2">
        <v>39960</v>
      </c>
      <c r="H138" s="3">
        <f t="shared" si="12"/>
        <v>40446</v>
      </c>
      <c r="I138" s="3"/>
      <c r="J138" s="8" t="s">
        <v>72</v>
      </c>
      <c r="K138">
        <v>0</v>
      </c>
      <c r="L138">
        <v>73000</v>
      </c>
      <c r="M138">
        <v>5000</v>
      </c>
      <c r="N138">
        <v>1252000</v>
      </c>
      <c r="O138" s="3">
        <f t="shared" si="13"/>
        <v>1330000</v>
      </c>
      <c r="P138" s="3"/>
      <c r="Q138" s="17" t="str">
        <f t="shared" si="14"/>
        <v/>
      </c>
      <c r="R138" s="17">
        <f t="shared" si="15"/>
        <v>223.92638036809817</v>
      </c>
      <c r="S138" s="17">
        <f t="shared" si="16"/>
        <v>31.25</v>
      </c>
      <c r="T138" s="17">
        <f t="shared" si="17"/>
        <v>31.331331331331331</v>
      </c>
    </row>
    <row r="139" spans="1:20">
      <c r="A139" s="1" t="s">
        <v>62</v>
      </c>
      <c r="B139" s="1">
        <v>2001</v>
      </c>
      <c r="C139" s="1" t="s">
        <v>5</v>
      </c>
      <c r="D139" s="3"/>
      <c r="E139" s="2">
        <v>44</v>
      </c>
      <c r="F139" s="2">
        <v>0</v>
      </c>
      <c r="G139" s="2">
        <v>15000</v>
      </c>
      <c r="H139" s="3">
        <f t="shared" si="12"/>
        <v>15044</v>
      </c>
      <c r="I139" s="3"/>
      <c r="J139" s="8" t="s">
        <v>72</v>
      </c>
      <c r="K139">
        <v>0</v>
      </c>
      <c r="L139">
        <v>12000</v>
      </c>
      <c r="M139">
        <v>0</v>
      </c>
      <c r="N139">
        <v>600000</v>
      </c>
      <c r="O139" s="3">
        <f t="shared" si="13"/>
        <v>612000</v>
      </c>
      <c r="P139" s="3"/>
      <c r="Q139" s="17" t="str">
        <f t="shared" si="14"/>
        <v/>
      </c>
      <c r="R139" s="17">
        <f t="shared" si="15"/>
        <v>272.72727272727275</v>
      </c>
      <c r="S139" s="17" t="str">
        <f t="shared" si="16"/>
        <v/>
      </c>
      <c r="T139" s="17">
        <f t="shared" si="17"/>
        <v>40</v>
      </c>
    </row>
    <row r="140" spans="1:20">
      <c r="A140" s="1" t="s">
        <v>62</v>
      </c>
      <c r="B140" s="1">
        <v>2002</v>
      </c>
      <c r="C140" s="1" t="s">
        <v>5</v>
      </c>
      <c r="D140" s="3"/>
      <c r="E140" s="2">
        <v>544</v>
      </c>
      <c r="F140" s="2">
        <v>0</v>
      </c>
      <c r="G140" s="2">
        <v>1140</v>
      </c>
      <c r="H140" s="3">
        <f t="shared" si="12"/>
        <v>1684</v>
      </c>
      <c r="I140" s="3"/>
      <c r="J140" s="8" t="s">
        <v>72</v>
      </c>
      <c r="K140">
        <v>0</v>
      </c>
      <c r="L140">
        <v>285000</v>
      </c>
      <c r="M140">
        <v>0</v>
      </c>
      <c r="N140">
        <v>36000</v>
      </c>
      <c r="O140" s="3">
        <f t="shared" si="13"/>
        <v>321000</v>
      </c>
      <c r="P140" s="3"/>
      <c r="Q140" s="17" t="str">
        <f t="shared" si="14"/>
        <v/>
      </c>
      <c r="R140" s="17">
        <f t="shared" si="15"/>
        <v>523.89705882352939</v>
      </c>
      <c r="S140" s="17" t="str">
        <f t="shared" si="16"/>
        <v/>
      </c>
      <c r="T140" s="17">
        <f t="shared" si="17"/>
        <v>31.578947368421051</v>
      </c>
    </row>
    <row r="141" spans="1:20">
      <c r="A141" s="1" t="s">
        <v>62</v>
      </c>
      <c r="B141" s="1">
        <v>2003</v>
      </c>
      <c r="C141" s="1" t="s">
        <v>5</v>
      </c>
      <c r="D141" s="3"/>
      <c r="E141" s="2">
        <v>2217</v>
      </c>
      <c r="F141" s="2">
        <v>3080</v>
      </c>
      <c r="G141" s="2">
        <v>11706</v>
      </c>
      <c r="H141" s="3">
        <f t="shared" si="12"/>
        <v>17003</v>
      </c>
      <c r="I141" s="3"/>
      <c r="J141" s="8" t="s">
        <v>72</v>
      </c>
      <c r="K141">
        <v>0</v>
      </c>
      <c r="L141">
        <v>347000</v>
      </c>
      <c r="M141">
        <v>47000</v>
      </c>
      <c r="N141">
        <v>419000</v>
      </c>
      <c r="O141" s="3">
        <f t="shared" si="13"/>
        <v>813000</v>
      </c>
      <c r="P141" s="3"/>
      <c r="Q141" s="17" t="str">
        <f t="shared" si="14"/>
        <v/>
      </c>
      <c r="R141" s="17">
        <f t="shared" si="15"/>
        <v>156.51781686964367</v>
      </c>
      <c r="S141" s="17">
        <f t="shared" si="16"/>
        <v>15.25974025974026</v>
      </c>
      <c r="T141" s="17">
        <f t="shared" si="17"/>
        <v>35.793610114471214</v>
      </c>
    </row>
    <row r="142" spans="1:20">
      <c r="A142" s="1" t="s">
        <v>62</v>
      </c>
      <c r="B142" s="1">
        <v>2004</v>
      </c>
      <c r="C142" s="1" t="s">
        <v>5</v>
      </c>
      <c r="D142" s="3"/>
      <c r="E142" s="2">
        <v>28329</v>
      </c>
      <c r="F142" s="2">
        <v>2040</v>
      </c>
      <c r="G142" s="2">
        <v>26674</v>
      </c>
      <c r="H142" s="3">
        <f t="shared" si="12"/>
        <v>57043</v>
      </c>
      <c r="I142" s="3"/>
      <c r="J142" s="8" t="s">
        <v>72</v>
      </c>
      <c r="K142">
        <v>0</v>
      </c>
      <c r="L142">
        <v>3850000</v>
      </c>
      <c r="M142">
        <v>38000</v>
      </c>
      <c r="N142">
        <v>636000</v>
      </c>
      <c r="O142" s="3">
        <f t="shared" si="13"/>
        <v>4524000</v>
      </c>
      <c r="P142" s="3"/>
      <c r="Q142" s="17" t="str">
        <f t="shared" si="14"/>
        <v/>
      </c>
      <c r="R142" s="17">
        <f t="shared" si="15"/>
        <v>135.90313812700765</v>
      </c>
      <c r="S142" s="17">
        <f t="shared" si="16"/>
        <v>18.627450980392158</v>
      </c>
      <c r="T142" s="17">
        <f t="shared" si="17"/>
        <v>23.843443053160382</v>
      </c>
    </row>
    <row r="143" spans="1:20">
      <c r="A143" s="1" t="s">
        <v>62</v>
      </c>
      <c r="B143" s="1">
        <v>2005</v>
      </c>
      <c r="C143" s="1" t="s">
        <v>5</v>
      </c>
      <c r="D143" s="3"/>
      <c r="E143" s="2">
        <v>133798</v>
      </c>
      <c r="F143" s="2">
        <v>6818</v>
      </c>
      <c r="G143" s="2">
        <v>19052</v>
      </c>
      <c r="H143" s="3">
        <f t="shared" si="12"/>
        <v>159668</v>
      </c>
      <c r="I143" s="3"/>
      <c r="J143" s="8" t="s">
        <v>72</v>
      </c>
      <c r="K143">
        <v>0</v>
      </c>
      <c r="L143">
        <v>23335000</v>
      </c>
      <c r="M143">
        <v>204000</v>
      </c>
      <c r="N143">
        <v>510000</v>
      </c>
      <c r="O143" s="3">
        <f t="shared" si="13"/>
        <v>24049000</v>
      </c>
      <c r="P143" s="3"/>
      <c r="Q143" s="17" t="str">
        <f t="shared" si="14"/>
        <v/>
      </c>
      <c r="R143" s="17">
        <f t="shared" si="15"/>
        <v>174.40469962181797</v>
      </c>
      <c r="S143" s="17">
        <f t="shared" si="16"/>
        <v>29.920797887943678</v>
      </c>
      <c r="T143" s="17">
        <f t="shared" si="17"/>
        <v>26.768843166071804</v>
      </c>
    </row>
    <row r="144" spans="1:20">
      <c r="A144" s="1" t="s">
        <v>62</v>
      </c>
      <c r="B144" s="1">
        <v>2006</v>
      </c>
      <c r="C144" s="1" t="s">
        <v>5</v>
      </c>
      <c r="D144" s="3"/>
      <c r="E144" s="2">
        <v>173069</v>
      </c>
      <c r="F144" s="2">
        <v>8685</v>
      </c>
      <c r="G144" s="2">
        <v>24529</v>
      </c>
      <c r="H144" s="3">
        <f t="shared" si="12"/>
        <v>206283</v>
      </c>
      <c r="I144" s="3"/>
      <c r="J144" s="8" t="s">
        <v>72</v>
      </c>
      <c r="K144">
        <v>0</v>
      </c>
      <c r="L144">
        <v>31584000</v>
      </c>
      <c r="M144">
        <v>291000</v>
      </c>
      <c r="N144">
        <v>924000</v>
      </c>
      <c r="O144" s="3">
        <f t="shared" si="13"/>
        <v>32799000</v>
      </c>
      <c r="P144" s="3"/>
      <c r="Q144" s="17" t="str">
        <f t="shared" si="14"/>
        <v/>
      </c>
      <c r="R144" s="17">
        <f t="shared" si="15"/>
        <v>182.49368748880505</v>
      </c>
      <c r="S144" s="17">
        <f t="shared" si="16"/>
        <v>33.506044905008636</v>
      </c>
      <c r="T144" s="17">
        <f t="shared" si="17"/>
        <v>37.669697093236579</v>
      </c>
    </row>
    <row r="145" spans="1:20">
      <c r="A145" s="1" t="s">
        <v>62</v>
      </c>
      <c r="B145" s="1">
        <v>2007</v>
      </c>
      <c r="C145" s="1" t="s">
        <v>5</v>
      </c>
      <c r="D145" s="3"/>
      <c r="E145" s="2">
        <v>80024</v>
      </c>
      <c r="F145" s="2">
        <v>22982</v>
      </c>
      <c r="G145" s="2">
        <v>13863</v>
      </c>
      <c r="H145" s="3">
        <f t="shared" si="12"/>
        <v>116869</v>
      </c>
      <c r="I145" s="3"/>
      <c r="J145" s="8" t="s">
        <v>72</v>
      </c>
      <c r="K145">
        <v>0</v>
      </c>
      <c r="L145">
        <v>24350000</v>
      </c>
      <c r="M145">
        <v>1325000</v>
      </c>
      <c r="N145">
        <v>5988000</v>
      </c>
      <c r="O145" s="3">
        <f t="shared" si="13"/>
        <v>31663000</v>
      </c>
      <c r="P145" s="3"/>
      <c r="Q145" s="17" t="str">
        <f t="shared" si="14"/>
        <v/>
      </c>
      <c r="R145" s="17">
        <f t="shared" si="15"/>
        <v>304.28371488553432</v>
      </c>
      <c r="S145" s="17">
        <f t="shared" si="16"/>
        <v>57.653816029936472</v>
      </c>
      <c r="T145" s="17">
        <f t="shared" si="17"/>
        <v>431.94113828175722</v>
      </c>
    </row>
    <row r="146" spans="1:20">
      <c r="A146" s="1" t="s">
        <v>62</v>
      </c>
      <c r="B146" s="1">
        <v>2008</v>
      </c>
      <c r="C146" s="1" t="s">
        <v>5</v>
      </c>
      <c r="D146" s="3"/>
      <c r="E146" s="2">
        <v>120349</v>
      </c>
      <c r="F146" s="2">
        <v>2149</v>
      </c>
      <c r="G146" s="2">
        <v>47304</v>
      </c>
      <c r="H146" s="3">
        <f t="shared" si="12"/>
        <v>169802</v>
      </c>
      <c r="I146" s="3"/>
      <c r="J146" s="8" t="s">
        <v>72</v>
      </c>
      <c r="K146">
        <v>0</v>
      </c>
      <c r="L146">
        <v>26599000</v>
      </c>
      <c r="M146">
        <v>141000</v>
      </c>
      <c r="N146">
        <v>3735000</v>
      </c>
      <c r="O146" s="3">
        <f t="shared" si="13"/>
        <v>30475000</v>
      </c>
      <c r="P146" s="3"/>
      <c r="Q146" s="17" t="str">
        <f t="shared" si="14"/>
        <v/>
      </c>
      <c r="R146" s="17">
        <f t="shared" si="15"/>
        <v>221.01554645240094</v>
      </c>
      <c r="S146" s="17">
        <f t="shared" si="16"/>
        <v>65.61191251744998</v>
      </c>
      <c r="T146" s="17">
        <f t="shared" si="17"/>
        <v>78.957382039573815</v>
      </c>
    </row>
    <row r="147" spans="1:20">
      <c r="A147" s="1" t="s">
        <v>62</v>
      </c>
      <c r="B147" s="1">
        <v>2009</v>
      </c>
      <c r="C147" s="1" t="s">
        <v>5</v>
      </c>
      <c r="D147" s="3"/>
      <c r="E147" s="2">
        <v>76769</v>
      </c>
      <c r="F147" s="2">
        <v>8637</v>
      </c>
      <c r="G147" s="2">
        <v>90896</v>
      </c>
      <c r="H147" s="3">
        <f t="shared" si="12"/>
        <v>176302</v>
      </c>
      <c r="I147" s="3"/>
      <c r="J147" s="8" t="s">
        <v>72</v>
      </c>
      <c r="K147">
        <v>0</v>
      </c>
      <c r="L147">
        <v>36359000</v>
      </c>
      <c r="M147">
        <v>350000</v>
      </c>
      <c r="N147">
        <v>5988000</v>
      </c>
      <c r="O147" s="3">
        <f t="shared" si="13"/>
        <v>42697000</v>
      </c>
      <c r="P147" s="3"/>
      <c r="Q147" s="17" t="str">
        <f t="shared" si="14"/>
        <v/>
      </c>
      <c r="R147" s="17">
        <f t="shared" si="15"/>
        <v>473.61565215125898</v>
      </c>
      <c r="S147" s="17">
        <f t="shared" si="16"/>
        <v>40.523329859905061</v>
      </c>
      <c r="T147" s="17">
        <f t="shared" si="17"/>
        <v>65.877486358035554</v>
      </c>
    </row>
    <row r="148" spans="1:20">
      <c r="A148" s="1" t="s">
        <v>62</v>
      </c>
      <c r="B148" s="1">
        <v>2010</v>
      </c>
      <c r="C148" s="1" t="s">
        <v>5</v>
      </c>
      <c r="D148" s="3"/>
      <c r="E148" s="2">
        <v>157048</v>
      </c>
      <c r="F148" s="2">
        <v>6843</v>
      </c>
      <c r="G148" s="2">
        <v>103882</v>
      </c>
      <c r="H148" s="3">
        <f t="shared" si="12"/>
        <v>267773</v>
      </c>
      <c r="I148" s="3"/>
      <c r="J148" s="8" t="s">
        <v>72</v>
      </c>
      <c r="K148">
        <v>0</v>
      </c>
      <c r="L148">
        <v>75139000</v>
      </c>
      <c r="M148">
        <v>295000</v>
      </c>
      <c r="N148">
        <v>5185000</v>
      </c>
      <c r="O148" s="3">
        <f t="shared" si="13"/>
        <v>80619000</v>
      </c>
      <c r="P148" s="3"/>
      <c r="Q148" s="17" t="str">
        <f t="shared" si="14"/>
        <v/>
      </c>
      <c r="R148" s="17">
        <f t="shared" si="15"/>
        <v>478.44608017930824</v>
      </c>
      <c r="S148" s="17">
        <f t="shared" si="16"/>
        <v>43.109747186906326</v>
      </c>
      <c r="T148" s="17">
        <f t="shared" si="17"/>
        <v>49.91240060838259</v>
      </c>
    </row>
    <row r="149" spans="1:20">
      <c r="A149" s="1" t="s">
        <v>62</v>
      </c>
      <c r="B149" s="1">
        <v>2011</v>
      </c>
      <c r="C149" s="1" t="s">
        <v>5</v>
      </c>
      <c r="D149" s="3"/>
      <c r="E149" s="2">
        <v>293553</v>
      </c>
      <c r="F149" s="2">
        <v>32903</v>
      </c>
      <c r="G149" s="2">
        <v>270299</v>
      </c>
      <c r="H149" s="3">
        <f t="shared" si="12"/>
        <v>596755</v>
      </c>
      <c r="I149" s="3"/>
      <c r="J149" s="8" t="s">
        <v>72</v>
      </c>
      <c r="K149">
        <v>0</v>
      </c>
      <c r="L149">
        <v>137417000</v>
      </c>
      <c r="M149">
        <v>1571000</v>
      </c>
      <c r="N149">
        <v>14333000</v>
      </c>
      <c r="O149" s="3">
        <f t="shared" si="13"/>
        <v>153321000</v>
      </c>
      <c r="P149" s="3"/>
      <c r="Q149" s="17" t="str">
        <f t="shared" si="14"/>
        <v/>
      </c>
      <c r="R149" s="17">
        <f t="shared" si="15"/>
        <v>468.11649003757412</v>
      </c>
      <c r="S149" s="17">
        <f t="shared" si="16"/>
        <v>47.746406102786977</v>
      </c>
      <c r="T149" s="17">
        <f t="shared" si="17"/>
        <v>53.026463286952598</v>
      </c>
    </row>
    <row r="150" spans="1:20">
      <c r="A150" s="1" t="s">
        <v>62</v>
      </c>
      <c r="B150" s="1">
        <v>2012</v>
      </c>
      <c r="C150" s="1" t="s">
        <v>5</v>
      </c>
      <c r="D150" s="3"/>
      <c r="E150" s="2">
        <v>205019</v>
      </c>
      <c r="F150" s="2">
        <v>32326</v>
      </c>
      <c r="G150" s="2">
        <v>342463</v>
      </c>
      <c r="H150" s="3">
        <f t="shared" si="12"/>
        <v>579808</v>
      </c>
      <c r="I150" s="3"/>
      <c r="J150" s="8" t="s">
        <v>72</v>
      </c>
      <c r="K150">
        <v>0</v>
      </c>
      <c r="L150">
        <v>95631000</v>
      </c>
      <c r="M150">
        <v>1858000</v>
      </c>
      <c r="N150">
        <v>24216000</v>
      </c>
      <c r="O150" s="3">
        <f t="shared" si="13"/>
        <v>121705000</v>
      </c>
      <c r="P150" s="3"/>
      <c r="Q150" s="17" t="str">
        <f t="shared" si="14"/>
        <v/>
      </c>
      <c r="R150" s="17">
        <f t="shared" si="15"/>
        <v>466.44945102649024</v>
      </c>
      <c r="S150" s="17">
        <f t="shared" si="16"/>
        <v>57.47695353585349</v>
      </c>
      <c r="T150" s="17">
        <f t="shared" si="17"/>
        <v>70.711288518759687</v>
      </c>
    </row>
    <row r="151" spans="1:20">
      <c r="A151" s="1" t="s">
        <v>62</v>
      </c>
      <c r="B151" s="1">
        <v>2013</v>
      </c>
      <c r="C151" s="1" t="s">
        <v>5</v>
      </c>
      <c r="D151" s="3"/>
      <c r="E151" s="2">
        <v>433051</v>
      </c>
      <c r="F151" s="2">
        <v>69790</v>
      </c>
      <c r="G151" s="2">
        <v>699341</v>
      </c>
      <c r="H151" s="3">
        <f t="shared" si="12"/>
        <v>1202182</v>
      </c>
      <c r="I151" s="3"/>
      <c r="J151" s="8" t="s">
        <v>72</v>
      </c>
      <c r="K151">
        <v>0</v>
      </c>
      <c r="L151">
        <v>224473000</v>
      </c>
      <c r="M151">
        <v>4733000</v>
      </c>
      <c r="N151">
        <v>49606000</v>
      </c>
      <c r="O151" s="3">
        <f t="shared" si="13"/>
        <v>278812000</v>
      </c>
      <c r="P151" s="3"/>
      <c r="Q151" s="17" t="str">
        <f t="shared" si="14"/>
        <v/>
      </c>
      <c r="R151" s="17">
        <f t="shared" si="15"/>
        <v>518.35234187197352</v>
      </c>
      <c r="S151" s="17">
        <f t="shared" si="16"/>
        <v>67.817738931078949</v>
      </c>
      <c r="T151" s="17">
        <f t="shared" si="17"/>
        <v>70.932492160476798</v>
      </c>
    </row>
    <row r="152" spans="1:20">
      <c r="A152" s="1" t="s">
        <v>62</v>
      </c>
      <c r="B152" s="1">
        <v>2014</v>
      </c>
      <c r="C152" s="1" t="s">
        <v>5</v>
      </c>
      <c r="D152" s="2">
        <v>55073</v>
      </c>
      <c r="E152" s="2">
        <v>395159</v>
      </c>
      <c r="F152" s="2">
        <v>89163</v>
      </c>
      <c r="G152" s="2">
        <v>542224</v>
      </c>
      <c r="H152" s="3">
        <f t="shared" si="12"/>
        <v>1081619</v>
      </c>
      <c r="I152" s="3"/>
      <c r="J152" s="8" t="s">
        <v>72</v>
      </c>
      <c r="K152">
        <v>66600000</v>
      </c>
      <c r="L152">
        <v>216031000</v>
      </c>
      <c r="M152">
        <v>4203000</v>
      </c>
      <c r="N152">
        <v>45066000</v>
      </c>
      <c r="O152" s="3">
        <f t="shared" si="13"/>
        <v>331900000</v>
      </c>
      <c r="P152" s="3"/>
      <c r="Q152" s="17">
        <f t="shared" si="14"/>
        <v>1209.3040146714361</v>
      </c>
      <c r="R152" s="17">
        <f t="shared" si="15"/>
        <v>546.69386247054979</v>
      </c>
      <c r="S152" s="17">
        <f t="shared" si="16"/>
        <v>47.138386999091551</v>
      </c>
      <c r="T152" s="17">
        <f t="shared" si="17"/>
        <v>83.113252087698072</v>
      </c>
    </row>
    <row r="153" spans="1:20">
      <c r="A153" s="1" t="s">
        <v>62</v>
      </c>
      <c r="B153" s="1">
        <v>2015</v>
      </c>
      <c r="C153" s="1" t="s">
        <v>5</v>
      </c>
      <c r="D153" s="2">
        <v>52464</v>
      </c>
      <c r="E153" s="2">
        <v>287014</v>
      </c>
      <c r="F153" s="2">
        <v>250955</v>
      </c>
      <c r="G153" s="2">
        <v>973586</v>
      </c>
      <c r="H153" s="3">
        <f t="shared" si="12"/>
        <v>1564019</v>
      </c>
      <c r="I153" s="3"/>
      <c r="J153" s="8" t="s">
        <v>72</v>
      </c>
      <c r="K153">
        <v>72149000</v>
      </c>
      <c r="L153">
        <v>174831000</v>
      </c>
      <c r="M153">
        <v>12660000</v>
      </c>
      <c r="N153">
        <v>72446000</v>
      </c>
      <c r="O153" s="3">
        <f t="shared" si="13"/>
        <v>332086000</v>
      </c>
      <c r="P153" s="3"/>
      <c r="Q153" s="17">
        <f t="shared" si="14"/>
        <v>1375.2096675815797</v>
      </c>
      <c r="R153" s="17">
        <f t="shared" si="15"/>
        <v>609.13753336074194</v>
      </c>
      <c r="S153" s="17">
        <f t="shared" si="16"/>
        <v>50.447291347054254</v>
      </c>
      <c r="T153" s="17">
        <f t="shared" si="17"/>
        <v>74.411505506447298</v>
      </c>
    </row>
    <row r="154" spans="1:20">
      <c r="A154" s="1" t="s">
        <v>62</v>
      </c>
      <c r="B154" s="1">
        <v>2016</v>
      </c>
      <c r="C154" s="1" t="s">
        <v>5</v>
      </c>
      <c r="D154" s="2">
        <v>1031</v>
      </c>
      <c r="E154" s="2">
        <v>21936</v>
      </c>
      <c r="F154" s="2">
        <v>6151</v>
      </c>
      <c r="G154" s="2">
        <v>24525</v>
      </c>
      <c r="H154" s="3">
        <f t="shared" si="12"/>
        <v>53643</v>
      </c>
      <c r="I154" s="3"/>
      <c r="J154" s="8" t="s">
        <v>72</v>
      </c>
      <c r="K154">
        <v>603000</v>
      </c>
      <c r="L154">
        <v>12347000</v>
      </c>
      <c r="M154">
        <v>383000</v>
      </c>
      <c r="N154">
        <v>1845000</v>
      </c>
      <c r="O154" s="3">
        <f t="shared" si="13"/>
        <v>15178000</v>
      </c>
      <c r="P154" s="3"/>
      <c r="Q154" s="17">
        <f t="shared" si="14"/>
        <v>584.8690591658584</v>
      </c>
      <c r="R154" s="17">
        <f t="shared" si="15"/>
        <v>562.86469730123997</v>
      </c>
      <c r="S154" s="17">
        <f t="shared" si="16"/>
        <v>62.266298162900341</v>
      </c>
      <c r="T154" s="17">
        <f t="shared" si="17"/>
        <v>75.22935779816514</v>
      </c>
    </row>
    <row r="155" spans="1:20">
      <c r="A155" s="1" t="s">
        <v>62</v>
      </c>
      <c r="B155" s="1">
        <v>2017</v>
      </c>
      <c r="C155" s="1" t="s">
        <v>5</v>
      </c>
      <c r="D155" s="2">
        <v>1258</v>
      </c>
      <c r="E155" s="2">
        <v>13015</v>
      </c>
      <c r="F155" s="2">
        <v>6653</v>
      </c>
      <c r="G155" s="2">
        <v>49268</v>
      </c>
      <c r="H155" s="3">
        <f t="shared" si="12"/>
        <v>70194</v>
      </c>
      <c r="I155" s="3"/>
      <c r="J155" s="8" t="s">
        <v>72</v>
      </c>
      <c r="K155">
        <v>527000</v>
      </c>
      <c r="L155">
        <v>7090000</v>
      </c>
      <c r="M155">
        <v>368000</v>
      </c>
      <c r="N155">
        <v>3561000</v>
      </c>
      <c r="O155" s="3">
        <f t="shared" si="13"/>
        <v>11546000</v>
      </c>
      <c r="P155" s="3"/>
      <c r="Q155" s="17">
        <f t="shared" si="14"/>
        <v>418.91891891891891</v>
      </c>
      <c r="R155" s="17">
        <f t="shared" si="15"/>
        <v>544.75605071071845</v>
      </c>
      <c r="S155" s="17">
        <f t="shared" si="16"/>
        <v>55.313392454531787</v>
      </c>
      <c r="T155" s="17">
        <f t="shared" si="17"/>
        <v>72.278152147438504</v>
      </c>
    </row>
    <row r="156" spans="1:20">
      <c r="A156" s="1" t="s">
        <v>62</v>
      </c>
      <c r="B156" s="1">
        <v>2018</v>
      </c>
      <c r="C156" s="1" t="s">
        <v>5</v>
      </c>
      <c r="D156" s="2">
        <v>842</v>
      </c>
      <c r="E156" s="2">
        <v>7952</v>
      </c>
      <c r="F156" s="2">
        <v>2813</v>
      </c>
      <c r="G156" s="2">
        <v>73096</v>
      </c>
      <c r="H156" s="3">
        <f t="shared" si="12"/>
        <v>84703</v>
      </c>
      <c r="I156" s="3"/>
      <c r="J156" s="8" t="s">
        <v>72</v>
      </c>
      <c r="K156">
        <v>393000</v>
      </c>
      <c r="L156">
        <v>4307000</v>
      </c>
      <c r="M156">
        <v>147000</v>
      </c>
      <c r="N156">
        <v>4955000</v>
      </c>
      <c r="O156" s="3">
        <f t="shared" si="13"/>
        <v>9802000</v>
      </c>
      <c r="P156" s="3"/>
      <c r="Q156" s="17">
        <f t="shared" si="14"/>
        <v>466.74584323040381</v>
      </c>
      <c r="R156" s="17">
        <f t="shared" si="15"/>
        <v>541.62474849094565</v>
      </c>
      <c r="S156" s="17">
        <f t="shared" si="16"/>
        <v>52.257376466405972</v>
      </c>
      <c r="T156" s="17">
        <f t="shared" si="17"/>
        <v>67.787567035131886</v>
      </c>
    </row>
    <row r="157" spans="1:20">
      <c r="A157" s="1" t="s">
        <v>62</v>
      </c>
      <c r="B157" s="1">
        <v>2019</v>
      </c>
      <c r="C157" s="1" t="s">
        <v>5</v>
      </c>
      <c r="D157" s="2">
        <v>422</v>
      </c>
      <c r="E157" s="2">
        <v>41002</v>
      </c>
      <c r="F157" s="2">
        <v>20670</v>
      </c>
      <c r="G157" s="2">
        <v>361541</v>
      </c>
      <c r="H157" s="3">
        <f t="shared" si="12"/>
        <v>423635</v>
      </c>
      <c r="I157" s="3"/>
      <c r="J157" s="8" t="s">
        <v>72</v>
      </c>
      <c r="K157">
        <v>237000</v>
      </c>
      <c r="L157">
        <v>21359000</v>
      </c>
      <c r="M157">
        <v>947000</v>
      </c>
      <c r="N157">
        <v>22475000</v>
      </c>
      <c r="O157" s="3">
        <f t="shared" si="13"/>
        <v>45018000</v>
      </c>
      <c r="P157" s="3"/>
      <c r="Q157" s="17">
        <f t="shared" si="14"/>
        <v>561.61137440758296</v>
      </c>
      <c r="R157" s="17">
        <f t="shared" si="15"/>
        <v>520.92580849714648</v>
      </c>
      <c r="S157" s="17">
        <f t="shared" si="16"/>
        <v>45.815191098209965</v>
      </c>
      <c r="T157" s="17">
        <f t="shared" si="17"/>
        <v>62.164457143173252</v>
      </c>
    </row>
    <row r="158" spans="1:20">
      <c r="A158" s="1" t="s">
        <v>62</v>
      </c>
      <c r="B158" s="1">
        <v>2020</v>
      </c>
      <c r="C158" s="1" t="s">
        <v>5</v>
      </c>
      <c r="D158" s="2">
        <v>2401</v>
      </c>
      <c r="E158" s="2">
        <v>41416</v>
      </c>
      <c r="F158" s="2">
        <v>1676</v>
      </c>
      <c r="G158" s="2">
        <v>181401</v>
      </c>
      <c r="H158" s="3">
        <f t="shared" si="12"/>
        <v>226894</v>
      </c>
      <c r="I158" s="3"/>
      <c r="J158" s="8" t="s">
        <v>72</v>
      </c>
      <c r="K158">
        <v>1426000</v>
      </c>
      <c r="L158">
        <v>21069000</v>
      </c>
      <c r="M158">
        <v>76000</v>
      </c>
      <c r="N158">
        <v>11498000</v>
      </c>
      <c r="O158" s="3">
        <f t="shared" si="13"/>
        <v>34069000</v>
      </c>
      <c r="P158" s="3"/>
      <c r="Q158" s="17">
        <f t="shared" si="14"/>
        <v>593.91920033319445</v>
      </c>
      <c r="R158" s="17">
        <f t="shared" si="15"/>
        <v>508.71643809155881</v>
      </c>
      <c r="S158" s="17">
        <f t="shared" si="16"/>
        <v>45.346062052505964</v>
      </c>
      <c r="T158" s="17">
        <f t="shared" si="17"/>
        <v>63.384435587455414</v>
      </c>
    </row>
    <row r="159" spans="1:20">
      <c r="A159" s="1" t="s">
        <v>62</v>
      </c>
      <c r="B159" s="1">
        <v>2021</v>
      </c>
      <c r="C159" s="1" t="s">
        <v>5</v>
      </c>
      <c r="D159" s="2">
        <v>6637</v>
      </c>
      <c r="E159" s="2">
        <v>21464</v>
      </c>
      <c r="F159" s="2">
        <v>2181</v>
      </c>
      <c r="G159" s="2">
        <v>188825</v>
      </c>
      <c r="H159" s="3">
        <f t="shared" si="12"/>
        <v>219107</v>
      </c>
      <c r="I159" s="3"/>
      <c r="J159" s="8" t="s">
        <v>72</v>
      </c>
      <c r="K159">
        <v>2792000</v>
      </c>
      <c r="L159">
        <v>10541000</v>
      </c>
      <c r="M159">
        <v>102000</v>
      </c>
      <c r="N159">
        <v>10409000</v>
      </c>
      <c r="O159" s="3">
        <f t="shared" si="13"/>
        <v>23844000</v>
      </c>
      <c r="P159" s="3"/>
      <c r="Q159" s="17">
        <f t="shared" si="14"/>
        <v>420.67199035708904</v>
      </c>
      <c r="R159" s="17">
        <f t="shared" si="15"/>
        <v>491.10137905329856</v>
      </c>
      <c r="S159" s="17">
        <f t="shared" si="16"/>
        <v>46.767537826685007</v>
      </c>
      <c r="T159" s="17">
        <f t="shared" si="17"/>
        <v>55.125115848007411</v>
      </c>
    </row>
    <row r="160" spans="1:20">
      <c r="A160" s="1"/>
      <c r="B160" s="1"/>
      <c r="C160" s="1"/>
      <c r="D160" s="2"/>
      <c r="E160" s="2"/>
      <c r="F160" s="2"/>
      <c r="G160" s="2"/>
      <c r="H160" s="3"/>
      <c r="I160" s="3"/>
      <c r="J160" s="8"/>
      <c r="O160" s="3"/>
      <c r="P160" s="3"/>
      <c r="Q160" s="17"/>
      <c r="R160" s="17"/>
      <c r="S160" s="17"/>
      <c r="T160" s="17"/>
    </row>
    <row r="161" spans="1:20">
      <c r="A161" s="1" t="s">
        <v>59</v>
      </c>
      <c r="B161" s="1">
        <v>1970</v>
      </c>
      <c r="C161" s="1" t="s">
        <v>5</v>
      </c>
      <c r="D161" s="2">
        <v>25508</v>
      </c>
      <c r="E161" s="2">
        <v>45402</v>
      </c>
      <c r="F161" s="2">
        <v>605289</v>
      </c>
      <c r="G161" s="2">
        <v>545731</v>
      </c>
      <c r="H161" s="3">
        <f t="shared" si="12"/>
        <v>1221930</v>
      </c>
      <c r="I161" s="3"/>
      <c r="J161" s="8" t="s">
        <v>72</v>
      </c>
      <c r="K161">
        <v>2655000</v>
      </c>
      <c r="L161">
        <v>2163000</v>
      </c>
      <c r="M161">
        <v>5862000</v>
      </c>
      <c r="N161">
        <v>6015000</v>
      </c>
      <c r="O161" s="3">
        <f t="shared" si="13"/>
        <v>16695000</v>
      </c>
      <c r="P161" s="3"/>
      <c r="Q161" s="17">
        <f t="shared" si="14"/>
        <v>104.0849929433903</v>
      </c>
      <c r="R161" s="17">
        <f t="shared" si="15"/>
        <v>47.641073080481036</v>
      </c>
      <c r="S161" s="17">
        <f t="shared" si="16"/>
        <v>9.6846299866675256</v>
      </c>
      <c r="T161" s="17">
        <f t="shared" si="17"/>
        <v>11.02191372672617</v>
      </c>
    </row>
    <row r="162" spans="1:20">
      <c r="A162" s="1" t="s">
        <v>59</v>
      </c>
      <c r="B162" s="1">
        <v>1971</v>
      </c>
      <c r="C162" s="1" t="s">
        <v>5</v>
      </c>
      <c r="D162" s="2">
        <v>23702</v>
      </c>
      <c r="E162" s="2">
        <v>44047</v>
      </c>
      <c r="F162" s="2">
        <v>576177</v>
      </c>
      <c r="G162" s="2">
        <v>608436</v>
      </c>
      <c r="H162" s="3">
        <f t="shared" si="12"/>
        <v>1252362</v>
      </c>
      <c r="I162" s="3"/>
      <c r="J162" s="8" t="s">
        <v>72</v>
      </c>
      <c r="K162">
        <v>2340000</v>
      </c>
      <c r="L162">
        <v>1861000</v>
      </c>
      <c r="M162">
        <v>5842000</v>
      </c>
      <c r="N162">
        <v>6601000</v>
      </c>
      <c r="O162" s="3">
        <f t="shared" si="13"/>
        <v>16644000</v>
      </c>
      <c r="P162" s="3"/>
      <c r="Q162" s="17">
        <f t="shared" si="14"/>
        <v>98.725845920175516</v>
      </c>
      <c r="R162" s="17">
        <f t="shared" si="15"/>
        <v>42.250323518060256</v>
      </c>
      <c r="S162" s="17">
        <f t="shared" si="16"/>
        <v>10.139245405491716</v>
      </c>
      <c r="T162" s="17">
        <f t="shared" si="17"/>
        <v>10.849127927999001</v>
      </c>
    </row>
    <row r="163" spans="1:20">
      <c r="A163" s="1" t="s">
        <v>59</v>
      </c>
      <c r="B163" s="1">
        <v>1972</v>
      </c>
      <c r="C163" s="1" t="s">
        <v>5</v>
      </c>
      <c r="D163" s="2">
        <v>21196</v>
      </c>
      <c r="E163" s="2">
        <v>77089</v>
      </c>
      <c r="F163" s="2">
        <v>828389</v>
      </c>
      <c r="G163" s="2">
        <v>788867</v>
      </c>
      <c r="H163" s="3">
        <f t="shared" si="12"/>
        <v>1715541</v>
      </c>
      <c r="I163" s="3"/>
      <c r="J163" s="8" t="s">
        <v>72</v>
      </c>
      <c r="K163">
        <v>2121000</v>
      </c>
      <c r="L163">
        <v>3207000</v>
      </c>
      <c r="M163">
        <v>8710000</v>
      </c>
      <c r="N163">
        <v>9074000</v>
      </c>
      <c r="O163" s="3">
        <f t="shared" si="13"/>
        <v>23112000</v>
      </c>
      <c r="P163" s="3"/>
      <c r="Q163" s="17">
        <f t="shared" si="14"/>
        <v>100.06605019815059</v>
      </c>
      <c r="R163" s="17">
        <f t="shared" si="15"/>
        <v>41.601266069088972</v>
      </c>
      <c r="S163" s="17">
        <f t="shared" si="16"/>
        <v>10.514383942809477</v>
      </c>
      <c r="T163" s="17">
        <f t="shared" si="17"/>
        <v>11.502572677016531</v>
      </c>
    </row>
    <row r="164" spans="1:20">
      <c r="A164" s="1" t="s">
        <v>59</v>
      </c>
      <c r="B164" s="1">
        <v>1973</v>
      </c>
      <c r="C164" s="1" t="s">
        <v>5</v>
      </c>
      <c r="D164" s="2">
        <v>27914</v>
      </c>
      <c r="E164" s="2">
        <v>69606</v>
      </c>
      <c r="F164" s="2">
        <v>638525</v>
      </c>
      <c r="G164" s="2">
        <v>684214</v>
      </c>
      <c r="H164" s="3">
        <f t="shared" si="12"/>
        <v>1420259</v>
      </c>
      <c r="I164" s="3"/>
      <c r="J164" s="8" t="s">
        <v>72</v>
      </c>
      <c r="K164">
        <v>3710000</v>
      </c>
      <c r="L164">
        <v>5574000</v>
      </c>
      <c r="M164">
        <v>10431000</v>
      </c>
      <c r="N164">
        <v>11556000</v>
      </c>
      <c r="O164" s="3">
        <f t="shared" si="13"/>
        <v>31271000</v>
      </c>
      <c r="P164" s="3"/>
      <c r="Q164" s="17">
        <f t="shared" si="14"/>
        <v>132.90821809844522</v>
      </c>
      <c r="R164" s="17">
        <f t="shared" si="15"/>
        <v>80.079303508318247</v>
      </c>
      <c r="S164" s="17">
        <f t="shared" si="16"/>
        <v>16.336087075682237</v>
      </c>
      <c r="T164" s="17">
        <f t="shared" si="17"/>
        <v>16.889452715086215</v>
      </c>
    </row>
    <row r="165" spans="1:20">
      <c r="A165" s="1" t="s">
        <v>59</v>
      </c>
      <c r="B165" s="1">
        <v>1974</v>
      </c>
      <c r="C165" s="1" t="s">
        <v>5</v>
      </c>
      <c r="D165" s="2">
        <v>23692</v>
      </c>
      <c r="E165" s="2">
        <v>27406</v>
      </c>
      <c r="F165" s="2">
        <v>556085</v>
      </c>
      <c r="G165" s="2">
        <v>655126</v>
      </c>
      <c r="H165" s="3">
        <f t="shared" si="12"/>
        <v>1262309</v>
      </c>
      <c r="I165" s="3"/>
      <c r="J165" s="8" t="s">
        <v>72</v>
      </c>
      <c r="K165">
        <v>4810000</v>
      </c>
      <c r="L165">
        <v>3431000</v>
      </c>
      <c r="M165">
        <v>12411000</v>
      </c>
      <c r="N165">
        <v>14708000</v>
      </c>
      <c r="O165" s="3">
        <f t="shared" si="13"/>
        <v>35360000</v>
      </c>
      <c r="P165" s="3"/>
      <c r="Q165" s="17">
        <f t="shared" si="14"/>
        <v>203.02211717035286</v>
      </c>
      <c r="R165" s="17">
        <f t="shared" si="15"/>
        <v>125.19156389111873</v>
      </c>
      <c r="S165" s="17">
        <f t="shared" si="16"/>
        <v>22.318530440490214</v>
      </c>
      <c r="T165" s="17">
        <f t="shared" si="17"/>
        <v>22.450643082399417</v>
      </c>
    </row>
    <row r="166" spans="1:20">
      <c r="A166" s="1" t="s">
        <v>59</v>
      </c>
      <c r="B166" s="1">
        <v>1975</v>
      </c>
      <c r="C166" s="1" t="s">
        <v>5</v>
      </c>
      <c r="D166" s="2">
        <v>33351</v>
      </c>
      <c r="E166" s="2">
        <v>38663</v>
      </c>
      <c r="F166" s="2">
        <v>743000</v>
      </c>
      <c r="G166" s="2">
        <v>793000</v>
      </c>
      <c r="H166" s="3">
        <f t="shared" si="12"/>
        <v>1608014</v>
      </c>
      <c r="I166" s="3"/>
      <c r="J166" s="8" t="s">
        <v>72</v>
      </c>
      <c r="K166">
        <v>7540000</v>
      </c>
      <c r="L166">
        <v>5321000</v>
      </c>
      <c r="M166">
        <v>23339000</v>
      </c>
      <c r="N166">
        <v>24535000</v>
      </c>
      <c r="O166" s="3">
        <f t="shared" si="13"/>
        <v>60735000</v>
      </c>
      <c r="P166" s="3"/>
      <c r="Q166" s="17">
        <f t="shared" si="14"/>
        <v>226.08017750592185</v>
      </c>
      <c r="R166" s="17">
        <f t="shared" si="15"/>
        <v>137.62511962341256</v>
      </c>
      <c r="S166" s="17">
        <f t="shared" si="16"/>
        <v>31.411843876177659</v>
      </c>
      <c r="T166" s="17">
        <f t="shared" si="17"/>
        <v>30.939470365699872</v>
      </c>
    </row>
    <row r="167" spans="1:20">
      <c r="A167" s="1" t="s">
        <v>59</v>
      </c>
      <c r="B167" s="1">
        <v>1976</v>
      </c>
      <c r="C167" s="1" t="s">
        <v>5</v>
      </c>
      <c r="D167" s="2">
        <v>36622</v>
      </c>
      <c r="E167" s="2">
        <v>76238</v>
      </c>
      <c r="F167" s="2">
        <v>374057</v>
      </c>
      <c r="G167" s="2">
        <v>373566</v>
      </c>
      <c r="H167" s="3">
        <f t="shared" si="12"/>
        <v>860483</v>
      </c>
      <c r="I167" s="3"/>
      <c r="J167" s="8" t="s">
        <v>72</v>
      </c>
      <c r="K167">
        <v>7854000</v>
      </c>
      <c r="L167">
        <v>11435000</v>
      </c>
      <c r="M167">
        <v>12562000</v>
      </c>
      <c r="N167">
        <v>12865000</v>
      </c>
      <c r="O167" s="3">
        <f t="shared" si="13"/>
        <v>44716000</v>
      </c>
      <c r="P167" s="3"/>
      <c r="Q167" s="17">
        <f t="shared" si="14"/>
        <v>214.46125279886408</v>
      </c>
      <c r="R167" s="17">
        <f t="shared" si="15"/>
        <v>149.99081822713083</v>
      </c>
      <c r="S167" s="17">
        <f t="shared" si="16"/>
        <v>33.583117011578452</v>
      </c>
      <c r="T167" s="17">
        <f t="shared" si="17"/>
        <v>34.438358951296422</v>
      </c>
    </row>
    <row r="168" spans="1:20">
      <c r="A168" s="1" t="s">
        <v>59</v>
      </c>
      <c r="B168" s="1">
        <v>1977</v>
      </c>
      <c r="C168" s="1" t="s">
        <v>5</v>
      </c>
      <c r="D168" s="2">
        <v>34602</v>
      </c>
      <c r="E168" s="2">
        <v>54381</v>
      </c>
      <c r="F168" s="2">
        <v>441585</v>
      </c>
      <c r="G168" s="2">
        <v>460555</v>
      </c>
      <c r="H168" s="3">
        <f t="shared" si="12"/>
        <v>991123</v>
      </c>
      <c r="I168" s="3"/>
      <c r="J168" s="8" t="s">
        <v>72</v>
      </c>
      <c r="K168">
        <v>7666000</v>
      </c>
      <c r="L168">
        <v>6624000</v>
      </c>
      <c r="M168">
        <v>15960000</v>
      </c>
      <c r="N168">
        <v>15186000</v>
      </c>
      <c r="O168" s="3">
        <f t="shared" si="13"/>
        <v>45436000</v>
      </c>
      <c r="P168" s="3"/>
      <c r="Q168" s="17">
        <f t="shared" si="14"/>
        <v>221.5478874053523</v>
      </c>
      <c r="R168" s="17">
        <f t="shared" si="15"/>
        <v>121.80724885529872</v>
      </c>
      <c r="S168" s="17">
        <f t="shared" si="16"/>
        <v>36.14253201535378</v>
      </c>
      <c r="T168" s="17">
        <f t="shared" si="17"/>
        <v>32.973260522630305</v>
      </c>
    </row>
    <row r="169" spans="1:20">
      <c r="A169" s="1" t="s">
        <v>59</v>
      </c>
      <c r="B169" s="1">
        <v>1978</v>
      </c>
      <c r="C169" s="1" t="s">
        <v>5</v>
      </c>
      <c r="D169" s="2">
        <v>20968</v>
      </c>
      <c r="E169" s="2">
        <v>73926</v>
      </c>
      <c r="F169" s="2">
        <v>723185</v>
      </c>
      <c r="G169" s="2">
        <v>727620</v>
      </c>
      <c r="H169" s="3">
        <f t="shared" si="12"/>
        <v>1545699</v>
      </c>
      <c r="I169" s="3"/>
      <c r="J169" s="8" t="s">
        <v>72</v>
      </c>
      <c r="K169">
        <v>6444000</v>
      </c>
      <c r="L169">
        <v>16045000</v>
      </c>
      <c r="M169">
        <v>40538000</v>
      </c>
      <c r="N169">
        <v>30573000</v>
      </c>
      <c r="O169" s="3">
        <f t="shared" si="13"/>
        <v>93600000</v>
      </c>
      <c r="P169" s="3"/>
      <c r="Q169" s="17">
        <f t="shared" si="14"/>
        <v>307.32544830217472</v>
      </c>
      <c r="R169" s="17">
        <f t="shared" si="15"/>
        <v>217.04136569001435</v>
      </c>
      <c r="S169" s="17">
        <f t="shared" si="16"/>
        <v>56.054813083789071</v>
      </c>
      <c r="T169" s="17">
        <f t="shared" si="17"/>
        <v>42.017811495011131</v>
      </c>
    </row>
    <row r="170" spans="1:20">
      <c r="A170" s="1" t="s">
        <v>59</v>
      </c>
      <c r="B170" s="1">
        <v>1979</v>
      </c>
      <c r="C170" s="1" t="s">
        <v>5</v>
      </c>
      <c r="D170" s="2">
        <v>16568</v>
      </c>
      <c r="E170" s="2">
        <v>79397</v>
      </c>
      <c r="F170" s="2">
        <v>615589</v>
      </c>
      <c r="G170" s="2">
        <v>578753</v>
      </c>
      <c r="H170" s="3">
        <f t="shared" si="12"/>
        <v>1290307</v>
      </c>
      <c r="I170" s="3"/>
      <c r="J170" s="8" t="s">
        <v>72</v>
      </c>
      <c r="K170">
        <v>6367000</v>
      </c>
      <c r="L170">
        <v>21602000</v>
      </c>
      <c r="M170">
        <v>30333000</v>
      </c>
      <c r="N170">
        <v>29981000</v>
      </c>
      <c r="O170" s="3">
        <f t="shared" si="13"/>
        <v>88283000</v>
      </c>
      <c r="P170" s="3"/>
      <c r="Q170" s="17">
        <f t="shared" si="14"/>
        <v>384.29502655721876</v>
      </c>
      <c r="R170" s="17">
        <f t="shared" si="15"/>
        <v>272.07577112485359</v>
      </c>
      <c r="S170" s="17">
        <f t="shared" si="16"/>
        <v>49.274759620461055</v>
      </c>
      <c r="T170" s="17">
        <f t="shared" si="17"/>
        <v>51.802755234098136</v>
      </c>
    </row>
    <row r="171" spans="1:20">
      <c r="A171" s="5" t="s">
        <v>59</v>
      </c>
      <c r="B171" s="1">
        <v>1980</v>
      </c>
      <c r="C171" s="1" t="s">
        <v>5</v>
      </c>
      <c r="D171" s="2">
        <v>20821</v>
      </c>
      <c r="E171" s="2">
        <v>85389</v>
      </c>
      <c r="F171" s="2">
        <v>950827</v>
      </c>
      <c r="G171" s="2">
        <v>828985</v>
      </c>
      <c r="H171" s="3">
        <f t="shared" si="12"/>
        <v>1886022</v>
      </c>
      <c r="I171" s="3"/>
      <c r="J171" s="8" t="s">
        <v>72</v>
      </c>
      <c r="K171">
        <v>7426000</v>
      </c>
      <c r="L171">
        <v>24912000</v>
      </c>
      <c r="M171">
        <v>34772000</v>
      </c>
      <c r="N171">
        <v>34571000</v>
      </c>
      <c r="O171" s="3">
        <f t="shared" si="13"/>
        <v>101681000</v>
      </c>
      <c r="P171" s="3"/>
      <c r="Q171" s="17">
        <f t="shared" si="14"/>
        <v>356.65914221218964</v>
      </c>
      <c r="R171" s="17">
        <f t="shared" si="15"/>
        <v>291.74718055018798</v>
      </c>
      <c r="S171" s="17">
        <f t="shared" si="16"/>
        <v>36.570269880851093</v>
      </c>
      <c r="T171" s="17">
        <f t="shared" si="17"/>
        <v>41.70280523773048</v>
      </c>
    </row>
    <row r="172" spans="1:20">
      <c r="A172" s="5" t="s">
        <v>59</v>
      </c>
      <c r="B172" s="1">
        <v>1981</v>
      </c>
      <c r="C172" s="1" t="s">
        <v>5</v>
      </c>
      <c r="D172" s="2">
        <v>15180</v>
      </c>
      <c r="E172" s="2">
        <v>115600</v>
      </c>
      <c r="F172" s="2">
        <v>786862</v>
      </c>
      <c r="G172" s="2">
        <v>700584</v>
      </c>
      <c r="H172" s="3">
        <f t="shared" si="12"/>
        <v>1618226</v>
      </c>
      <c r="I172" s="3"/>
      <c r="J172" s="8" t="s">
        <v>72</v>
      </c>
      <c r="K172">
        <v>5870000</v>
      </c>
      <c r="L172">
        <v>27123000</v>
      </c>
      <c r="M172">
        <v>55484000</v>
      </c>
      <c r="N172">
        <v>48036000</v>
      </c>
      <c r="O172" s="3">
        <f t="shared" si="13"/>
        <v>136513000</v>
      </c>
      <c r="P172" s="3"/>
      <c r="Q172" s="17">
        <f t="shared" si="14"/>
        <v>386.69301712779975</v>
      </c>
      <c r="R172" s="17">
        <f t="shared" si="15"/>
        <v>234.62802768166091</v>
      </c>
      <c r="S172" s="17">
        <f t="shared" si="16"/>
        <v>70.512999738200605</v>
      </c>
      <c r="T172" s="17">
        <f t="shared" si="17"/>
        <v>68.565653797403314</v>
      </c>
    </row>
    <row r="173" spans="1:20">
      <c r="A173" s="5" t="s">
        <v>59</v>
      </c>
      <c r="B173" s="1">
        <v>1982</v>
      </c>
      <c r="C173" s="1" t="s">
        <v>5</v>
      </c>
      <c r="D173" s="2">
        <v>15000</v>
      </c>
      <c r="E173" s="2">
        <v>157000</v>
      </c>
      <c r="F173" s="2">
        <v>719000</v>
      </c>
      <c r="G173" s="2">
        <v>730000</v>
      </c>
      <c r="H173" s="3">
        <f t="shared" si="12"/>
        <v>1621000</v>
      </c>
      <c r="I173" s="3"/>
      <c r="J173" s="8" t="s">
        <v>72</v>
      </c>
      <c r="K173">
        <v>6345000</v>
      </c>
      <c r="L173">
        <v>42996000</v>
      </c>
      <c r="M173">
        <v>80114000</v>
      </c>
      <c r="N173">
        <v>95756000</v>
      </c>
      <c r="O173" s="3">
        <f t="shared" si="13"/>
        <v>225211000</v>
      </c>
      <c r="P173" s="3"/>
      <c r="Q173" s="17">
        <f t="shared" si="14"/>
        <v>423</v>
      </c>
      <c r="R173" s="17">
        <f t="shared" si="15"/>
        <v>273.85987261146499</v>
      </c>
      <c r="S173" s="17">
        <f t="shared" si="16"/>
        <v>111.42420027816412</v>
      </c>
      <c r="T173" s="17">
        <f t="shared" si="17"/>
        <v>131.17260273972602</v>
      </c>
    </row>
    <row r="174" spans="1:20">
      <c r="A174" s="5" t="s">
        <v>59</v>
      </c>
      <c r="B174" s="1">
        <v>1983</v>
      </c>
      <c r="C174" s="1" t="s">
        <v>5</v>
      </c>
      <c r="D174" s="2">
        <v>8000</v>
      </c>
      <c r="E174" s="2">
        <v>54000</v>
      </c>
      <c r="F174" s="2">
        <v>557000</v>
      </c>
      <c r="G174" s="2">
        <v>559000</v>
      </c>
      <c r="H174" s="3">
        <f t="shared" si="12"/>
        <v>1178000</v>
      </c>
      <c r="I174" s="3"/>
      <c r="J174" s="8" t="s">
        <v>72</v>
      </c>
      <c r="K174">
        <v>3956000</v>
      </c>
      <c r="L174">
        <v>13799000</v>
      </c>
      <c r="M174">
        <v>28672000</v>
      </c>
      <c r="N174">
        <v>28416000</v>
      </c>
      <c r="O174" s="3">
        <f t="shared" si="13"/>
        <v>74843000</v>
      </c>
      <c r="P174" s="3"/>
      <c r="Q174" s="17">
        <f t="shared" si="14"/>
        <v>494.5</v>
      </c>
      <c r="R174" s="17">
        <f t="shared" si="15"/>
        <v>255.53703703703704</v>
      </c>
      <c r="S174" s="17">
        <f t="shared" si="16"/>
        <v>51.475763016157991</v>
      </c>
      <c r="T174" s="17">
        <f t="shared" si="17"/>
        <v>50.833631484794275</v>
      </c>
    </row>
    <row r="175" spans="1:20">
      <c r="A175" s="5" t="s">
        <v>59</v>
      </c>
      <c r="B175" s="1">
        <v>1984</v>
      </c>
      <c r="C175" s="1" t="s">
        <v>5</v>
      </c>
      <c r="D175" s="2">
        <v>4000</v>
      </c>
      <c r="E175" s="2">
        <v>8000</v>
      </c>
      <c r="F175" s="2">
        <v>337000</v>
      </c>
      <c r="G175" s="2">
        <v>339000</v>
      </c>
      <c r="H175" s="3">
        <f t="shared" si="12"/>
        <v>688000</v>
      </c>
      <c r="I175" s="3"/>
      <c r="J175" s="8" t="s">
        <v>72</v>
      </c>
      <c r="K175">
        <v>1680000</v>
      </c>
      <c r="L175">
        <v>2016000</v>
      </c>
      <c r="M175">
        <v>15120000</v>
      </c>
      <c r="N175">
        <v>15255000</v>
      </c>
      <c r="O175" s="3">
        <f t="shared" si="13"/>
        <v>34071000</v>
      </c>
      <c r="P175" s="3"/>
      <c r="Q175" s="17">
        <f t="shared" si="14"/>
        <v>420</v>
      </c>
      <c r="R175" s="17">
        <f t="shared" si="15"/>
        <v>252</v>
      </c>
      <c r="S175" s="17">
        <f t="shared" si="16"/>
        <v>44.866468842729972</v>
      </c>
      <c r="T175" s="17">
        <f t="shared" si="17"/>
        <v>45</v>
      </c>
    </row>
    <row r="176" spans="1:20">
      <c r="A176" s="5" t="s">
        <v>59</v>
      </c>
      <c r="B176" s="1">
        <v>1985</v>
      </c>
      <c r="C176" s="1" t="s">
        <v>5</v>
      </c>
      <c r="D176" s="2">
        <v>6622</v>
      </c>
      <c r="E176" s="2">
        <v>42417</v>
      </c>
      <c r="F176" s="2">
        <v>718698</v>
      </c>
      <c r="G176" s="2">
        <v>718698</v>
      </c>
      <c r="H176" s="3">
        <f t="shared" si="12"/>
        <v>1486435</v>
      </c>
      <c r="I176" s="3"/>
      <c r="J176" s="8" t="s">
        <v>72</v>
      </c>
      <c r="K176">
        <v>2940000</v>
      </c>
      <c r="L176">
        <v>11088000</v>
      </c>
      <c r="M176">
        <v>35505000</v>
      </c>
      <c r="N176">
        <v>32341000</v>
      </c>
      <c r="O176" s="3">
        <f t="shared" si="13"/>
        <v>81874000</v>
      </c>
      <c r="P176" s="3"/>
      <c r="Q176" s="17">
        <f t="shared" si="14"/>
        <v>443.97463002114165</v>
      </c>
      <c r="R176" s="17">
        <f t="shared" si="15"/>
        <v>261.40462550392533</v>
      </c>
      <c r="S176" s="17">
        <f t="shared" si="16"/>
        <v>49.401834984931085</v>
      </c>
      <c r="T176" s="17">
        <f t="shared" si="17"/>
        <v>44.999429523944691</v>
      </c>
    </row>
    <row r="177" spans="1:20">
      <c r="A177" s="5" t="s">
        <v>59</v>
      </c>
      <c r="B177" s="1">
        <v>1986</v>
      </c>
      <c r="C177" s="1" t="s">
        <v>5</v>
      </c>
      <c r="D177" s="2">
        <v>9020</v>
      </c>
      <c r="E177" s="2">
        <v>55765</v>
      </c>
      <c r="F177" s="2">
        <v>582000</v>
      </c>
      <c r="G177" s="2">
        <v>582000</v>
      </c>
      <c r="H177" s="3">
        <f t="shared" si="12"/>
        <v>1228785</v>
      </c>
      <c r="I177" s="3"/>
      <c r="J177" s="8" t="s">
        <v>72</v>
      </c>
      <c r="K177">
        <v>3141000</v>
      </c>
      <c r="L177">
        <v>9537000</v>
      </c>
      <c r="M177">
        <v>29000000</v>
      </c>
      <c r="N177">
        <v>29000000</v>
      </c>
      <c r="O177" s="3">
        <f t="shared" si="13"/>
        <v>70678000</v>
      </c>
      <c r="P177" s="3"/>
      <c r="Q177" s="17">
        <f t="shared" si="14"/>
        <v>348.22616407982264</v>
      </c>
      <c r="R177" s="17">
        <f t="shared" si="15"/>
        <v>171.02124988792252</v>
      </c>
      <c r="S177" s="17">
        <f t="shared" si="16"/>
        <v>49.828178694158076</v>
      </c>
      <c r="T177" s="17">
        <f t="shared" si="17"/>
        <v>49.828178694158076</v>
      </c>
    </row>
    <row r="178" spans="1:20">
      <c r="A178" s="5" t="s">
        <v>59</v>
      </c>
      <c r="B178" s="1">
        <v>1987</v>
      </c>
      <c r="C178" s="1" t="s">
        <v>5</v>
      </c>
      <c r="D178" s="2">
        <v>16886</v>
      </c>
      <c r="E178" s="2">
        <v>47823</v>
      </c>
      <c r="F178" s="2">
        <v>533318</v>
      </c>
      <c r="G178" s="2">
        <v>533318</v>
      </c>
      <c r="H178" s="3">
        <f t="shared" si="12"/>
        <v>1131345</v>
      </c>
      <c r="I178" s="3"/>
      <c r="J178" s="8" t="s">
        <v>72</v>
      </c>
      <c r="K178">
        <v>6625000</v>
      </c>
      <c r="L178">
        <v>12628000</v>
      </c>
      <c r="M178">
        <v>25000000</v>
      </c>
      <c r="N178">
        <v>27000000</v>
      </c>
      <c r="O178" s="3">
        <f t="shared" si="13"/>
        <v>71253000</v>
      </c>
      <c r="P178" s="3"/>
      <c r="Q178" s="17">
        <f t="shared" si="14"/>
        <v>392.33684709226577</v>
      </c>
      <c r="R178" s="17">
        <f t="shared" si="15"/>
        <v>264.05704368191039</v>
      </c>
      <c r="S178" s="17">
        <f t="shared" si="16"/>
        <v>46.876347694996234</v>
      </c>
      <c r="T178" s="17">
        <f t="shared" si="17"/>
        <v>50.626455510595932</v>
      </c>
    </row>
    <row r="179" spans="1:20">
      <c r="A179" s="5" t="s">
        <v>59</v>
      </c>
      <c r="B179" s="1">
        <v>1988</v>
      </c>
      <c r="C179" s="1" t="s">
        <v>5</v>
      </c>
      <c r="D179" s="2">
        <v>13000</v>
      </c>
      <c r="E179" s="2">
        <v>26000</v>
      </c>
      <c r="F179" s="2">
        <v>325000</v>
      </c>
      <c r="G179" s="2">
        <v>325000</v>
      </c>
      <c r="H179" s="3">
        <f t="shared" si="12"/>
        <v>689000</v>
      </c>
      <c r="I179" s="3"/>
      <c r="J179" s="8" t="s">
        <v>72</v>
      </c>
      <c r="K179">
        <v>4600000</v>
      </c>
      <c r="L179">
        <v>7200000</v>
      </c>
      <c r="M179">
        <v>16000000</v>
      </c>
      <c r="N179">
        <v>16000000</v>
      </c>
      <c r="O179" s="3">
        <f t="shared" si="13"/>
        <v>43800000</v>
      </c>
      <c r="P179" s="3"/>
      <c r="Q179" s="17">
        <f t="shared" si="14"/>
        <v>353.84615384615387</v>
      </c>
      <c r="R179" s="17">
        <f t="shared" si="15"/>
        <v>276.92307692307691</v>
      </c>
      <c r="S179" s="17">
        <f t="shared" si="16"/>
        <v>49.230769230769234</v>
      </c>
      <c r="T179" s="17">
        <f t="shared" si="17"/>
        <v>49.230769230769234</v>
      </c>
    </row>
    <row r="180" spans="1:20">
      <c r="A180" s="5" t="s">
        <v>59</v>
      </c>
      <c r="B180" s="1">
        <v>1989</v>
      </c>
      <c r="C180" s="1" t="s">
        <v>5</v>
      </c>
      <c r="D180" s="2">
        <v>15000</v>
      </c>
      <c r="E180" s="2">
        <v>20000</v>
      </c>
      <c r="F180" s="2">
        <v>300000</v>
      </c>
      <c r="G180" s="2">
        <v>300000</v>
      </c>
      <c r="H180" s="3">
        <f t="shared" si="12"/>
        <v>635000</v>
      </c>
      <c r="I180" s="3"/>
      <c r="J180" s="8" t="s">
        <v>72</v>
      </c>
      <c r="K180">
        <v>6000000</v>
      </c>
      <c r="L180">
        <v>5500000</v>
      </c>
      <c r="M180">
        <v>16000000</v>
      </c>
      <c r="N180">
        <v>16000000</v>
      </c>
      <c r="O180" s="3">
        <f t="shared" si="13"/>
        <v>43500000</v>
      </c>
      <c r="P180" s="3"/>
      <c r="Q180" s="17">
        <f t="shared" si="14"/>
        <v>400</v>
      </c>
      <c r="R180" s="17">
        <f t="shared" si="15"/>
        <v>275</v>
      </c>
      <c r="S180" s="17">
        <f t="shared" si="16"/>
        <v>53.333333333333336</v>
      </c>
      <c r="T180" s="17">
        <f t="shared" si="17"/>
        <v>53.333333333333336</v>
      </c>
    </row>
    <row r="181" spans="1:20">
      <c r="A181" s="5" t="s">
        <v>59</v>
      </c>
      <c r="B181" s="1">
        <v>1990</v>
      </c>
      <c r="C181" s="1" t="s">
        <v>5</v>
      </c>
      <c r="D181" s="2">
        <v>15000</v>
      </c>
      <c r="E181" s="2">
        <v>20000</v>
      </c>
      <c r="F181" s="2">
        <v>325000</v>
      </c>
      <c r="G181" s="2">
        <v>325000</v>
      </c>
      <c r="H181" s="3">
        <f t="shared" si="12"/>
        <v>685000</v>
      </c>
      <c r="I181" s="3"/>
      <c r="J181" s="8" t="s">
        <v>72</v>
      </c>
      <c r="K181">
        <v>6000000</v>
      </c>
      <c r="L181">
        <v>5500000</v>
      </c>
      <c r="M181">
        <v>16000000</v>
      </c>
      <c r="N181">
        <v>16000000</v>
      </c>
      <c r="O181" s="3">
        <f t="shared" si="13"/>
        <v>43500000</v>
      </c>
      <c r="P181" s="3"/>
      <c r="Q181" s="17">
        <f t="shared" si="14"/>
        <v>400</v>
      </c>
      <c r="R181" s="17">
        <f t="shared" si="15"/>
        <v>275</v>
      </c>
      <c r="S181" s="17">
        <f t="shared" si="16"/>
        <v>49.230769230769234</v>
      </c>
      <c r="T181" s="17">
        <f t="shared" si="17"/>
        <v>49.230769230769234</v>
      </c>
    </row>
    <row r="182" spans="1:20">
      <c r="A182" s="5" t="s">
        <v>59</v>
      </c>
      <c r="B182" s="1">
        <v>1991</v>
      </c>
      <c r="C182" s="1" t="s">
        <v>5</v>
      </c>
      <c r="D182" s="2">
        <v>15000</v>
      </c>
      <c r="E182" s="2">
        <v>20000</v>
      </c>
      <c r="F182" s="2">
        <v>240000</v>
      </c>
      <c r="G182" s="2">
        <v>240000</v>
      </c>
      <c r="H182" s="3">
        <f t="shared" si="12"/>
        <v>515000</v>
      </c>
      <c r="I182" s="3"/>
      <c r="J182" s="8" t="s">
        <v>72</v>
      </c>
      <c r="K182">
        <v>6000000</v>
      </c>
      <c r="L182">
        <v>5500000</v>
      </c>
      <c r="M182">
        <v>10500000</v>
      </c>
      <c r="N182">
        <v>10500000</v>
      </c>
      <c r="O182" s="3">
        <f t="shared" si="13"/>
        <v>32500000</v>
      </c>
      <c r="P182" s="3"/>
      <c r="Q182" s="17">
        <f t="shared" si="14"/>
        <v>400</v>
      </c>
      <c r="R182" s="17">
        <f t="shared" si="15"/>
        <v>275</v>
      </c>
      <c r="S182" s="17">
        <f t="shared" si="16"/>
        <v>43.75</v>
      </c>
      <c r="T182" s="17">
        <f t="shared" si="17"/>
        <v>43.75</v>
      </c>
    </row>
    <row r="183" spans="1:20">
      <c r="A183" s="5" t="s">
        <v>59</v>
      </c>
      <c r="B183" s="1">
        <v>1992</v>
      </c>
      <c r="C183" s="1" t="s">
        <v>5</v>
      </c>
      <c r="D183" s="2">
        <v>20000</v>
      </c>
      <c r="E183" s="2">
        <v>0</v>
      </c>
      <c r="F183" s="2">
        <v>700000</v>
      </c>
      <c r="G183" s="2">
        <v>700000</v>
      </c>
      <c r="H183" s="3">
        <f t="shared" si="12"/>
        <v>1420000</v>
      </c>
      <c r="I183" s="3"/>
      <c r="J183" s="8" t="s">
        <v>72</v>
      </c>
      <c r="K183">
        <v>8000000</v>
      </c>
      <c r="L183">
        <v>0</v>
      </c>
      <c r="M183">
        <v>25000000</v>
      </c>
      <c r="N183">
        <v>25000000</v>
      </c>
      <c r="O183" s="3">
        <f t="shared" si="13"/>
        <v>58000000</v>
      </c>
      <c r="P183" s="3"/>
      <c r="Q183" s="17">
        <f t="shared" si="14"/>
        <v>400</v>
      </c>
      <c r="R183" s="17" t="str">
        <f t="shared" si="15"/>
        <v/>
      </c>
      <c r="S183" s="17">
        <f t="shared" si="16"/>
        <v>35.714285714285715</v>
      </c>
      <c r="T183" s="17">
        <f t="shared" si="17"/>
        <v>35.714285714285715</v>
      </c>
    </row>
    <row r="184" spans="1:20">
      <c r="A184" s="5" t="s">
        <v>59</v>
      </c>
      <c r="B184" s="1">
        <v>1993</v>
      </c>
      <c r="C184" s="1" t="s">
        <v>5</v>
      </c>
      <c r="D184" s="2">
        <v>10000</v>
      </c>
      <c r="E184" s="2">
        <v>0</v>
      </c>
      <c r="F184" s="2">
        <v>650000</v>
      </c>
      <c r="G184" s="2">
        <v>1200000</v>
      </c>
      <c r="H184" s="3">
        <f t="shared" si="12"/>
        <v>1860000</v>
      </c>
      <c r="I184" s="3"/>
      <c r="J184" s="8" t="s">
        <v>72</v>
      </c>
      <c r="K184">
        <v>4000000</v>
      </c>
      <c r="L184">
        <v>0</v>
      </c>
      <c r="M184">
        <v>17000000</v>
      </c>
      <c r="N184">
        <v>35000000</v>
      </c>
      <c r="O184" s="3">
        <f t="shared" si="13"/>
        <v>56000000</v>
      </c>
      <c r="P184" s="3"/>
      <c r="Q184" s="17">
        <f t="shared" si="14"/>
        <v>400</v>
      </c>
      <c r="R184" s="17" t="str">
        <f t="shared" si="15"/>
        <v/>
      </c>
      <c r="S184" s="17">
        <f t="shared" si="16"/>
        <v>26.153846153846153</v>
      </c>
      <c r="T184" s="17">
        <f t="shared" si="17"/>
        <v>29.166666666666668</v>
      </c>
    </row>
    <row r="185" spans="1:20">
      <c r="A185" s="5" t="s">
        <v>59</v>
      </c>
      <c r="B185" s="1">
        <v>1994</v>
      </c>
      <c r="C185" s="1" t="s">
        <v>5</v>
      </c>
      <c r="D185" s="2">
        <v>20000</v>
      </c>
      <c r="E185" s="2">
        <v>0</v>
      </c>
      <c r="F185" s="2">
        <v>850000</v>
      </c>
      <c r="G185" s="2">
        <v>1066656</v>
      </c>
      <c r="H185" s="3">
        <f t="shared" si="12"/>
        <v>1936656</v>
      </c>
      <c r="I185" s="3"/>
      <c r="J185" s="8" t="s">
        <v>72</v>
      </c>
      <c r="K185">
        <v>8000000</v>
      </c>
      <c r="L185">
        <v>0</v>
      </c>
      <c r="M185">
        <v>23000000</v>
      </c>
      <c r="N185">
        <v>35000000</v>
      </c>
      <c r="O185" s="3">
        <f t="shared" si="13"/>
        <v>66000000</v>
      </c>
      <c r="P185" s="3"/>
      <c r="Q185" s="17">
        <f t="shared" si="14"/>
        <v>400</v>
      </c>
      <c r="R185" s="17" t="str">
        <f t="shared" si="15"/>
        <v/>
      </c>
      <c r="S185" s="17">
        <f t="shared" si="16"/>
        <v>27.058823529411764</v>
      </c>
      <c r="T185" s="17">
        <f t="shared" si="17"/>
        <v>32.812828128281282</v>
      </c>
    </row>
    <row r="186" spans="1:20">
      <c r="A186" s="5" t="s">
        <v>59</v>
      </c>
      <c r="B186" s="1">
        <v>1995</v>
      </c>
      <c r="C186" s="1" t="s">
        <v>5</v>
      </c>
      <c r="D186" s="2">
        <v>30000</v>
      </c>
      <c r="E186" s="2">
        <v>1000</v>
      </c>
      <c r="F186" s="2">
        <v>1937943</v>
      </c>
      <c r="G186" s="2">
        <v>1270000</v>
      </c>
      <c r="H186" s="3">
        <f t="shared" si="12"/>
        <v>3238943</v>
      </c>
      <c r="I186" s="3"/>
      <c r="J186" s="8" t="s">
        <v>72</v>
      </c>
      <c r="K186">
        <v>12000000</v>
      </c>
      <c r="L186">
        <v>300000</v>
      </c>
      <c r="M186">
        <v>52000000</v>
      </c>
      <c r="N186">
        <v>36000000</v>
      </c>
      <c r="O186" s="3">
        <f t="shared" si="13"/>
        <v>100300000</v>
      </c>
      <c r="P186" s="3"/>
      <c r="Q186" s="17">
        <f t="shared" si="14"/>
        <v>400</v>
      </c>
      <c r="R186" s="17">
        <f t="shared" si="15"/>
        <v>300</v>
      </c>
      <c r="S186" s="17">
        <f t="shared" si="16"/>
        <v>26.832574539086032</v>
      </c>
      <c r="T186" s="17">
        <f t="shared" si="17"/>
        <v>28.346456692913385</v>
      </c>
    </row>
    <row r="187" spans="1:20">
      <c r="A187" s="5" t="s">
        <v>59</v>
      </c>
      <c r="B187" s="1">
        <v>1996</v>
      </c>
      <c r="C187" s="1" t="s">
        <v>5</v>
      </c>
      <c r="D187" s="2">
        <v>40000</v>
      </c>
      <c r="E187" s="2">
        <v>970</v>
      </c>
      <c r="F187" s="2">
        <v>1661053</v>
      </c>
      <c r="G187" s="2">
        <v>1330000</v>
      </c>
      <c r="H187" s="3">
        <f t="shared" si="12"/>
        <v>3032023</v>
      </c>
      <c r="I187" s="3"/>
      <c r="J187" s="8" t="s">
        <v>72</v>
      </c>
      <c r="K187">
        <v>16000000</v>
      </c>
      <c r="L187">
        <v>590000</v>
      </c>
      <c r="M187">
        <v>44800000</v>
      </c>
      <c r="N187">
        <v>40000000</v>
      </c>
      <c r="O187" s="3">
        <f t="shared" si="13"/>
        <v>101390000</v>
      </c>
      <c r="P187" s="3"/>
      <c r="Q187" s="17">
        <f t="shared" si="14"/>
        <v>400</v>
      </c>
      <c r="R187" s="17">
        <f t="shared" si="15"/>
        <v>608.24742268041234</v>
      </c>
      <c r="S187" s="17">
        <f t="shared" si="16"/>
        <v>26.970843194046186</v>
      </c>
      <c r="T187" s="17">
        <f t="shared" si="17"/>
        <v>30.075187969924812</v>
      </c>
    </row>
    <row r="188" spans="1:20">
      <c r="A188" s="5" t="s">
        <v>59</v>
      </c>
      <c r="B188" s="1">
        <v>1997</v>
      </c>
      <c r="C188" s="1" t="s">
        <v>5</v>
      </c>
      <c r="D188" s="2">
        <v>65186</v>
      </c>
      <c r="E188" s="2">
        <v>84770</v>
      </c>
      <c r="F188" s="2">
        <v>1668815</v>
      </c>
      <c r="G188" s="2">
        <v>1640000</v>
      </c>
      <c r="H188" s="3">
        <f t="shared" si="12"/>
        <v>3458771</v>
      </c>
      <c r="I188" s="3"/>
      <c r="J188" s="8" t="s">
        <v>72</v>
      </c>
      <c r="K188">
        <v>25000000</v>
      </c>
      <c r="L188">
        <v>28000000</v>
      </c>
      <c r="M188">
        <v>32000000</v>
      </c>
      <c r="N188">
        <v>50000000</v>
      </c>
      <c r="O188" s="3">
        <f t="shared" si="13"/>
        <v>135000000</v>
      </c>
      <c r="P188" s="3"/>
      <c r="Q188" s="17">
        <f t="shared" si="14"/>
        <v>383.51793329856105</v>
      </c>
      <c r="R188" s="17">
        <f t="shared" si="15"/>
        <v>330.30553261767136</v>
      </c>
      <c r="S188" s="17">
        <f t="shared" si="16"/>
        <v>19.175283060135484</v>
      </c>
      <c r="T188" s="17">
        <f t="shared" si="17"/>
        <v>30.487804878048781</v>
      </c>
    </row>
    <row r="189" spans="1:20">
      <c r="A189" s="5" t="s">
        <v>59</v>
      </c>
      <c r="B189" s="1">
        <v>1998</v>
      </c>
      <c r="C189" s="1" t="s">
        <v>5</v>
      </c>
      <c r="D189" s="2">
        <v>37150</v>
      </c>
      <c r="E189" s="2">
        <v>121705</v>
      </c>
      <c r="F189" s="2">
        <v>303138</v>
      </c>
      <c r="G189" s="2">
        <v>1171106</v>
      </c>
      <c r="H189" s="3">
        <f t="shared" si="12"/>
        <v>1633099</v>
      </c>
      <c r="I189" s="3"/>
      <c r="J189" s="8" t="s">
        <v>72</v>
      </c>
      <c r="K189">
        <v>15500000</v>
      </c>
      <c r="L189">
        <v>36000000</v>
      </c>
      <c r="M189">
        <v>8500000</v>
      </c>
      <c r="N189">
        <v>39800000</v>
      </c>
      <c r="O189" s="3">
        <f t="shared" si="13"/>
        <v>99800000</v>
      </c>
      <c r="P189" s="3"/>
      <c r="Q189" s="17">
        <f t="shared" si="14"/>
        <v>417.22745625841185</v>
      </c>
      <c r="R189" s="17">
        <f t="shared" si="15"/>
        <v>295.79721457622941</v>
      </c>
      <c r="S189" s="17">
        <f t="shared" si="16"/>
        <v>28.040034571713214</v>
      </c>
      <c r="T189" s="17">
        <f t="shared" si="17"/>
        <v>33.984968055837818</v>
      </c>
    </row>
    <row r="190" spans="1:20">
      <c r="A190" s="5" t="s">
        <v>59</v>
      </c>
      <c r="B190" s="1">
        <v>1999</v>
      </c>
      <c r="C190" s="1" t="s">
        <v>5</v>
      </c>
      <c r="D190" s="2">
        <v>52474</v>
      </c>
      <c r="E190" s="2">
        <v>128553</v>
      </c>
      <c r="F190" s="2">
        <v>410000</v>
      </c>
      <c r="G190" s="2">
        <v>2271505</v>
      </c>
      <c r="H190" s="3">
        <f t="shared" si="12"/>
        <v>2862532</v>
      </c>
      <c r="I190" s="3"/>
      <c r="J190" s="8" t="s">
        <v>72</v>
      </c>
      <c r="K190">
        <v>22000000</v>
      </c>
      <c r="L190">
        <v>38000000</v>
      </c>
      <c r="M190">
        <v>11500000</v>
      </c>
      <c r="N190">
        <v>68000000</v>
      </c>
      <c r="O190" s="3">
        <f t="shared" si="13"/>
        <v>139500000</v>
      </c>
      <c r="P190" s="3"/>
      <c r="Q190" s="17">
        <f t="shared" si="14"/>
        <v>419.25525021915615</v>
      </c>
      <c r="R190" s="17">
        <f t="shared" si="15"/>
        <v>295.59792459141363</v>
      </c>
      <c r="S190" s="17">
        <f t="shared" si="16"/>
        <v>28.048780487804876</v>
      </c>
      <c r="T190" s="17">
        <f t="shared" si="17"/>
        <v>29.936099634383371</v>
      </c>
    </row>
    <row r="191" spans="1:20">
      <c r="A191" s="5" t="s">
        <v>59</v>
      </c>
      <c r="B191" s="1">
        <v>2000</v>
      </c>
      <c r="C191" s="1" t="s">
        <v>5</v>
      </c>
      <c r="D191" s="2">
        <v>25161</v>
      </c>
      <c r="E191" s="2">
        <v>90867</v>
      </c>
      <c r="F191" s="2">
        <v>675407</v>
      </c>
      <c r="G191" s="2">
        <v>1500000</v>
      </c>
      <c r="H191" s="3">
        <f t="shared" si="12"/>
        <v>2291435</v>
      </c>
      <c r="I191" s="3"/>
      <c r="J191" s="8" t="s">
        <v>72</v>
      </c>
      <c r="K191">
        <v>10000000</v>
      </c>
      <c r="L191">
        <v>27000000</v>
      </c>
      <c r="M191">
        <v>18600000</v>
      </c>
      <c r="N191">
        <v>45000000</v>
      </c>
      <c r="O191" s="3">
        <f t="shared" si="13"/>
        <v>100600000</v>
      </c>
      <c r="P191" s="3"/>
      <c r="Q191" s="17">
        <f t="shared" si="14"/>
        <v>397.44048328762767</v>
      </c>
      <c r="R191" s="17">
        <f t="shared" si="15"/>
        <v>297.13757469708474</v>
      </c>
      <c r="S191" s="17">
        <f t="shared" si="16"/>
        <v>27.538950588311938</v>
      </c>
      <c r="T191" s="17">
        <f t="shared" si="17"/>
        <v>30</v>
      </c>
    </row>
    <row r="192" spans="1:20">
      <c r="A192" s="5" t="s">
        <v>59</v>
      </c>
      <c r="B192" s="1">
        <v>2001</v>
      </c>
      <c r="C192" s="1" t="s">
        <v>5</v>
      </c>
      <c r="D192" s="2">
        <v>4610</v>
      </c>
      <c r="E192" s="2">
        <v>56210</v>
      </c>
      <c r="F192" s="2">
        <v>8992</v>
      </c>
      <c r="G192" s="2">
        <v>591407</v>
      </c>
      <c r="H192" s="3">
        <f t="shared" si="12"/>
        <v>661219</v>
      </c>
      <c r="I192" s="3"/>
      <c r="J192" s="8" t="s">
        <v>72</v>
      </c>
      <c r="K192">
        <v>2000000</v>
      </c>
      <c r="L192">
        <v>17000000</v>
      </c>
      <c r="M192">
        <v>290000</v>
      </c>
      <c r="N192">
        <v>19000000</v>
      </c>
      <c r="O192" s="3">
        <f t="shared" si="13"/>
        <v>38290000</v>
      </c>
      <c r="P192" s="3"/>
      <c r="Q192" s="17">
        <f t="shared" si="14"/>
        <v>433.83947939262475</v>
      </c>
      <c r="R192" s="17">
        <f t="shared" si="15"/>
        <v>302.43728873865859</v>
      </c>
      <c r="S192" s="17">
        <f t="shared" si="16"/>
        <v>32.2508896797153</v>
      </c>
      <c r="T192" s="17">
        <f t="shared" si="17"/>
        <v>32.12677563843512</v>
      </c>
    </row>
    <row r="193" spans="1:20">
      <c r="A193" s="5" t="s">
        <v>59</v>
      </c>
      <c r="B193" s="1">
        <v>2002</v>
      </c>
      <c r="C193" s="1" t="s">
        <v>5</v>
      </c>
      <c r="D193" s="2">
        <v>20600</v>
      </c>
      <c r="E193" s="2">
        <v>74200</v>
      </c>
      <c r="F193" s="2">
        <v>294616</v>
      </c>
      <c r="G193" s="2">
        <v>1459545</v>
      </c>
      <c r="H193" s="3">
        <f t="shared" si="12"/>
        <v>1848961</v>
      </c>
      <c r="I193" s="3"/>
      <c r="J193" s="8" t="s">
        <v>72</v>
      </c>
      <c r="K193">
        <v>8500000</v>
      </c>
      <c r="L193">
        <v>27000000</v>
      </c>
      <c r="M193">
        <v>10300000</v>
      </c>
      <c r="N193">
        <v>46700000</v>
      </c>
      <c r="O193" s="3">
        <f t="shared" si="13"/>
        <v>92500000</v>
      </c>
      <c r="P193" s="3"/>
      <c r="Q193" s="17">
        <f t="shared" si="14"/>
        <v>412.621359223301</v>
      </c>
      <c r="R193" s="17">
        <f t="shared" si="15"/>
        <v>363.88140161725067</v>
      </c>
      <c r="S193" s="17">
        <f t="shared" si="16"/>
        <v>34.960762484047031</v>
      </c>
      <c r="T193" s="17">
        <f t="shared" si="17"/>
        <v>31.996272811047277</v>
      </c>
    </row>
    <row r="194" spans="1:20">
      <c r="A194" s="5" t="s">
        <v>59</v>
      </c>
      <c r="B194" s="1">
        <v>2003</v>
      </c>
      <c r="C194" s="1" t="s">
        <v>5</v>
      </c>
      <c r="D194" s="2">
        <v>950</v>
      </c>
      <c r="E194" s="2">
        <v>93962</v>
      </c>
      <c r="F194" s="2">
        <v>414381</v>
      </c>
      <c r="G194" s="2">
        <v>1632135</v>
      </c>
      <c r="H194" s="3">
        <f t="shared" si="12"/>
        <v>2141428</v>
      </c>
      <c r="I194" s="3"/>
      <c r="J194" s="8" t="s">
        <v>72</v>
      </c>
      <c r="K194">
        <v>400000</v>
      </c>
      <c r="L194">
        <v>28912000</v>
      </c>
      <c r="M194">
        <v>13500000</v>
      </c>
      <c r="N194">
        <v>73400000</v>
      </c>
      <c r="O194" s="3">
        <f t="shared" si="13"/>
        <v>116212000</v>
      </c>
      <c r="P194" s="3"/>
      <c r="Q194" s="17">
        <f t="shared" si="14"/>
        <v>421.05263157894734</v>
      </c>
      <c r="R194" s="17">
        <f t="shared" si="15"/>
        <v>307.69885698473848</v>
      </c>
      <c r="S194" s="17">
        <f t="shared" si="16"/>
        <v>32.578713792379475</v>
      </c>
      <c r="T194" s="17">
        <f t="shared" si="17"/>
        <v>44.971770104801379</v>
      </c>
    </row>
    <row r="195" spans="1:20">
      <c r="A195" s="5" t="s">
        <v>59</v>
      </c>
      <c r="B195" s="1">
        <v>2004</v>
      </c>
      <c r="C195" s="1" t="s">
        <v>5</v>
      </c>
      <c r="D195" s="2">
        <v>981</v>
      </c>
      <c r="E195" s="2">
        <v>82475</v>
      </c>
      <c r="F195" s="2">
        <v>842929</v>
      </c>
      <c r="G195" s="2">
        <v>1182955</v>
      </c>
      <c r="H195" s="3">
        <f t="shared" si="12"/>
        <v>2109340</v>
      </c>
      <c r="I195" s="3"/>
      <c r="J195" s="8" t="s">
        <v>72</v>
      </c>
      <c r="K195">
        <v>574000</v>
      </c>
      <c r="L195">
        <v>14256000</v>
      </c>
      <c r="M195">
        <v>23380000</v>
      </c>
      <c r="N195">
        <v>42500000</v>
      </c>
      <c r="O195" s="3">
        <f t="shared" si="13"/>
        <v>80710000</v>
      </c>
      <c r="P195" s="3"/>
      <c r="Q195" s="17">
        <f t="shared" si="14"/>
        <v>585.11722731906218</v>
      </c>
      <c r="R195" s="17">
        <f t="shared" si="15"/>
        <v>172.85237950894211</v>
      </c>
      <c r="S195" s="17">
        <f t="shared" si="16"/>
        <v>27.736618386601958</v>
      </c>
      <c r="T195" s="17">
        <f t="shared" si="17"/>
        <v>35.926979470901259</v>
      </c>
    </row>
    <row r="196" spans="1:20">
      <c r="A196" s="5" t="s">
        <v>59</v>
      </c>
      <c r="B196" s="1">
        <v>2005</v>
      </c>
      <c r="C196" s="1" t="s">
        <v>5</v>
      </c>
      <c r="D196" s="2">
        <v>0</v>
      </c>
      <c r="E196" s="2">
        <v>141996</v>
      </c>
      <c r="F196" s="2">
        <v>1210165</v>
      </c>
      <c r="G196" s="2">
        <v>1408489</v>
      </c>
      <c r="H196" s="3">
        <f t="shared" si="12"/>
        <v>2760650</v>
      </c>
      <c r="I196" s="3"/>
      <c r="J196" s="8" t="s">
        <v>72</v>
      </c>
      <c r="K196">
        <v>0</v>
      </c>
      <c r="L196">
        <v>22329000</v>
      </c>
      <c r="M196">
        <v>29484000</v>
      </c>
      <c r="N196">
        <v>56300000</v>
      </c>
      <c r="O196" s="3">
        <f t="shared" si="13"/>
        <v>108113000</v>
      </c>
      <c r="P196" s="3"/>
      <c r="Q196" s="17" t="str">
        <f t="shared" si="14"/>
        <v/>
      </c>
      <c r="R196" s="17">
        <f t="shared" si="15"/>
        <v>157.25090847629511</v>
      </c>
      <c r="S196" s="17">
        <f t="shared" si="16"/>
        <v>24.363619836964382</v>
      </c>
      <c r="T196" s="17">
        <f t="shared" si="17"/>
        <v>39.97191316368108</v>
      </c>
    </row>
    <row r="197" spans="1:20">
      <c r="A197" s="5" t="s">
        <v>59</v>
      </c>
      <c r="B197" s="1">
        <v>2006</v>
      </c>
      <c r="C197" s="1" t="s">
        <v>5</v>
      </c>
      <c r="D197" s="2">
        <v>171</v>
      </c>
      <c r="E197" s="2">
        <v>108687</v>
      </c>
      <c r="F197" s="2">
        <v>1336108</v>
      </c>
      <c r="G197" s="2">
        <v>1458417</v>
      </c>
      <c r="H197" s="3">
        <f t="shared" ref="H197:H261" si="18">SUM(D197:G197)</f>
        <v>2903383</v>
      </c>
      <c r="I197" s="3"/>
      <c r="J197" s="8" t="s">
        <v>72</v>
      </c>
      <c r="K197">
        <v>48000</v>
      </c>
      <c r="L197">
        <v>15271000</v>
      </c>
      <c r="M197">
        <v>29751000</v>
      </c>
      <c r="N197">
        <v>40835000</v>
      </c>
      <c r="O197" s="3">
        <f t="shared" ref="O197:O261" si="19">SUM(K197:N197)</f>
        <v>85905000</v>
      </c>
      <c r="P197" s="3"/>
      <c r="Q197" s="17">
        <f t="shared" ref="Q197:Q261" si="20">IF(AND(D197&gt;0,K197&gt;0),K197/D197,"")</f>
        <v>280.70175438596493</v>
      </c>
      <c r="R197" s="17">
        <f t="shared" ref="R197:R261" si="21">IF(AND(E197&gt;0,L197&gt;0),L197/E197,"")</f>
        <v>140.50438414897826</v>
      </c>
      <c r="S197" s="17">
        <f t="shared" ref="S197:S261" si="22">IF(AND(F197&gt;0,M197&gt;0),M197/F197,"")</f>
        <v>22.2669125549731</v>
      </c>
      <c r="T197" s="17">
        <f t="shared" ref="T197:T261" si="23">IF(AND(G197&gt;0,N197&gt;0),N197/G197,"")</f>
        <v>27.999536483735447</v>
      </c>
    </row>
    <row r="198" spans="1:20">
      <c r="A198" s="5" t="s">
        <v>59</v>
      </c>
      <c r="B198" s="1">
        <v>2007</v>
      </c>
      <c r="C198" s="1" t="s">
        <v>5</v>
      </c>
      <c r="D198" s="2">
        <v>467</v>
      </c>
      <c r="E198" s="2">
        <v>163756</v>
      </c>
      <c r="F198" s="2">
        <v>1612572</v>
      </c>
      <c r="G198" s="2">
        <v>1260337</v>
      </c>
      <c r="H198" s="3">
        <f t="shared" si="18"/>
        <v>3037132</v>
      </c>
      <c r="I198" s="3"/>
      <c r="J198" s="8" t="s">
        <v>72</v>
      </c>
      <c r="K198">
        <v>14000</v>
      </c>
      <c r="L198">
        <v>26787000</v>
      </c>
      <c r="M198">
        <v>39260000</v>
      </c>
      <c r="N198">
        <v>49153000</v>
      </c>
      <c r="O198" s="3">
        <f t="shared" si="19"/>
        <v>115214000</v>
      </c>
      <c r="P198" s="3"/>
      <c r="Q198" s="17">
        <f t="shared" si="20"/>
        <v>29.978586723768736</v>
      </c>
      <c r="R198" s="17">
        <f t="shared" si="21"/>
        <v>163.57873909963604</v>
      </c>
      <c r="S198" s="17">
        <f t="shared" si="22"/>
        <v>24.346199735577699</v>
      </c>
      <c r="T198" s="17">
        <f t="shared" si="23"/>
        <v>38.999886538283015</v>
      </c>
    </row>
    <row r="199" spans="1:20">
      <c r="A199" s="5" t="s">
        <v>59</v>
      </c>
      <c r="B199" s="1">
        <v>2008</v>
      </c>
      <c r="C199" s="1" t="s">
        <v>5</v>
      </c>
      <c r="D199" s="2">
        <v>500</v>
      </c>
      <c r="E199" s="2">
        <v>105223</v>
      </c>
      <c r="F199" s="2">
        <v>949540</v>
      </c>
      <c r="G199" s="2">
        <v>1506754</v>
      </c>
      <c r="H199" s="3">
        <f t="shared" si="18"/>
        <v>2562017</v>
      </c>
      <c r="I199" s="3"/>
      <c r="J199" s="8" t="s">
        <v>72</v>
      </c>
      <c r="K199">
        <v>20000</v>
      </c>
      <c r="L199">
        <v>15887000</v>
      </c>
      <c r="M199">
        <v>24863000</v>
      </c>
      <c r="N199">
        <v>45200000</v>
      </c>
      <c r="O199" s="3">
        <f t="shared" si="19"/>
        <v>85970000</v>
      </c>
      <c r="P199" s="3"/>
      <c r="Q199" s="17">
        <f t="shared" si="20"/>
        <v>40</v>
      </c>
      <c r="R199" s="17">
        <f t="shared" si="21"/>
        <v>150.98410043431568</v>
      </c>
      <c r="S199" s="17">
        <f t="shared" si="22"/>
        <v>26.184257640541738</v>
      </c>
      <c r="T199" s="17">
        <f t="shared" si="23"/>
        <v>29.998261162737911</v>
      </c>
    </row>
    <row r="200" spans="1:20">
      <c r="A200" s="5" t="s">
        <v>59</v>
      </c>
      <c r="B200" s="1">
        <v>2009</v>
      </c>
      <c r="C200" s="1" t="s">
        <v>5</v>
      </c>
      <c r="D200" s="2">
        <v>500</v>
      </c>
      <c r="E200" s="2">
        <v>140855</v>
      </c>
      <c r="F200" s="2">
        <v>951857</v>
      </c>
      <c r="G200" s="2">
        <v>1763600</v>
      </c>
      <c r="H200" s="3">
        <f t="shared" si="18"/>
        <v>2856812</v>
      </c>
      <c r="I200" s="3"/>
      <c r="J200" s="8" t="s">
        <v>72</v>
      </c>
      <c r="K200">
        <v>20000</v>
      </c>
      <c r="L200">
        <v>32850000</v>
      </c>
      <c r="M200">
        <v>43249000</v>
      </c>
      <c r="N200">
        <v>68700000</v>
      </c>
      <c r="O200" s="3">
        <f t="shared" si="19"/>
        <v>144819000</v>
      </c>
      <c r="P200" s="3"/>
      <c r="Q200" s="17">
        <f t="shared" si="20"/>
        <v>40</v>
      </c>
      <c r="R200" s="17">
        <f t="shared" si="21"/>
        <v>233.21855809165453</v>
      </c>
      <c r="S200" s="17">
        <f t="shared" si="22"/>
        <v>45.436446861240711</v>
      </c>
      <c r="T200" s="17">
        <f t="shared" si="23"/>
        <v>38.954411431163528</v>
      </c>
    </row>
    <row r="201" spans="1:20">
      <c r="A201" s="5" t="s">
        <v>59</v>
      </c>
      <c r="B201" s="1">
        <v>2010</v>
      </c>
      <c r="C201" s="1" t="s">
        <v>5</v>
      </c>
      <c r="D201" s="2">
        <v>71090</v>
      </c>
      <c r="E201" s="2">
        <v>100000</v>
      </c>
      <c r="F201" s="2">
        <v>941899</v>
      </c>
      <c r="G201" s="2">
        <v>1800000</v>
      </c>
      <c r="H201" s="3">
        <f t="shared" si="18"/>
        <v>2912989</v>
      </c>
      <c r="I201" s="3"/>
      <c r="J201" s="8" t="s">
        <v>72</v>
      </c>
      <c r="K201">
        <v>20550000</v>
      </c>
      <c r="L201">
        <v>25000000</v>
      </c>
      <c r="M201">
        <v>44375000</v>
      </c>
      <c r="N201">
        <v>72000000</v>
      </c>
      <c r="O201" s="3">
        <f t="shared" si="19"/>
        <v>161925000</v>
      </c>
      <c r="P201" s="3"/>
      <c r="Q201" s="17">
        <f t="shared" si="20"/>
        <v>289.07019271346184</v>
      </c>
      <c r="R201" s="17">
        <f t="shared" si="21"/>
        <v>250</v>
      </c>
      <c r="S201" s="17">
        <f t="shared" si="22"/>
        <v>47.112269999224971</v>
      </c>
      <c r="T201" s="17">
        <f t="shared" si="23"/>
        <v>40</v>
      </c>
    </row>
    <row r="202" spans="1:20">
      <c r="A202" s="5" t="s">
        <v>59</v>
      </c>
      <c r="B202" s="1">
        <v>2011</v>
      </c>
      <c r="C202" s="1" t="s">
        <v>5</v>
      </c>
      <c r="D202" s="2">
        <v>108495</v>
      </c>
      <c r="E202" s="2">
        <v>223198</v>
      </c>
      <c r="F202" s="2">
        <v>1982736</v>
      </c>
      <c r="G202" s="2">
        <v>2007934</v>
      </c>
      <c r="H202" s="3">
        <f t="shared" si="18"/>
        <v>4322363</v>
      </c>
      <c r="I202" s="3"/>
      <c r="J202" s="8" t="s">
        <v>72</v>
      </c>
      <c r="K202">
        <v>31133000</v>
      </c>
      <c r="L202">
        <v>49432000</v>
      </c>
      <c r="M202">
        <v>94108000</v>
      </c>
      <c r="N202">
        <v>89907000</v>
      </c>
      <c r="O202" s="3">
        <f t="shared" si="19"/>
        <v>264580000</v>
      </c>
      <c r="P202" s="3"/>
      <c r="Q202" s="17">
        <f t="shared" si="20"/>
        <v>286.95331582100556</v>
      </c>
      <c r="R202" s="17">
        <f t="shared" si="21"/>
        <v>221.47151856199429</v>
      </c>
      <c r="S202" s="17">
        <f t="shared" si="22"/>
        <v>47.463706716375754</v>
      </c>
      <c r="T202" s="17">
        <f t="shared" si="23"/>
        <v>44.775874107415881</v>
      </c>
    </row>
    <row r="203" spans="1:20">
      <c r="A203" s="5" t="s">
        <v>59</v>
      </c>
      <c r="B203" s="1">
        <v>2012</v>
      </c>
      <c r="C203" s="1" t="s">
        <v>5</v>
      </c>
      <c r="D203" s="2">
        <v>153750</v>
      </c>
      <c r="E203" s="2">
        <v>230204</v>
      </c>
      <c r="F203" s="2">
        <v>1972645</v>
      </c>
      <c r="G203" s="2">
        <v>2182563</v>
      </c>
      <c r="H203" s="3">
        <f t="shared" si="18"/>
        <v>4539162</v>
      </c>
      <c r="I203" s="3"/>
      <c r="J203" s="8" t="s">
        <v>72</v>
      </c>
      <c r="K203">
        <v>41236000</v>
      </c>
      <c r="L203">
        <v>61359000</v>
      </c>
      <c r="M203">
        <v>99509000</v>
      </c>
      <c r="N203">
        <v>103677000</v>
      </c>
      <c r="O203" s="3">
        <f t="shared" si="19"/>
        <v>305781000</v>
      </c>
      <c r="P203" s="3"/>
      <c r="Q203" s="17">
        <f t="shared" si="20"/>
        <v>268.20162601626015</v>
      </c>
      <c r="R203" s="17">
        <f t="shared" si="21"/>
        <v>266.54184983753538</v>
      </c>
      <c r="S203" s="17">
        <f t="shared" si="22"/>
        <v>50.444454019856586</v>
      </c>
      <c r="T203" s="17">
        <f t="shared" si="23"/>
        <v>47.502408865173649</v>
      </c>
    </row>
    <row r="204" spans="1:20">
      <c r="A204" s="5" t="s">
        <v>59</v>
      </c>
      <c r="B204" s="1">
        <v>2013</v>
      </c>
      <c r="C204" s="1" t="s">
        <v>5</v>
      </c>
      <c r="D204" s="2">
        <v>102295</v>
      </c>
      <c r="E204" s="2">
        <v>491072</v>
      </c>
      <c r="F204" s="2">
        <v>1884155</v>
      </c>
      <c r="G204" s="2">
        <v>2193164</v>
      </c>
      <c r="H204" s="3">
        <f t="shared" si="18"/>
        <v>4670686</v>
      </c>
      <c r="I204" s="3"/>
      <c r="J204" s="8" t="s">
        <v>72</v>
      </c>
      <c r="K204">
        <v>49779000</v>
      </c>
      <c r="L204">
        <v>70112000</v>
      </c>
      <c r="M204">
        <v>139651000</v>
      </c>
      <c r="N204">
        <v>162337000</v>
      </c>
      <c r="O204" s="3">
        <f t="shared" si="19"/>
        <v>421879000</v>
      </c>
      <c r="P204" s="3"/>
      <c r="Q204" s="17">
        <f t="shared" si="20"/>
        <v>486.62202453687865</v>
      </c>
      <c r="R204" s="17">
        <f t="shared" si="21"/>
        <v>142.77336113645251</v>
      </c>
      <c r="S204" s="17">
        <f t="shared" si="22"/>
        <v>74.118636736361921</v>
      </c>
      <c r="T204" s="17">
        <f t="shared" si="23"/>
        <v>74.019544366039199</v>
      </c>
    </row>
    <row r="205" spans="1:20">
      <c r="A205" s="5" t="s">
        <v>59</v>
      </c>
      <c r="B205" s="1">
        <v>2014</v>
      </c>
      <c r="C205" s="1" t="s">
        <v>5</v>
      </c>
      <c r="D205" s="2">
        <v>76829</v>
      </c>
      <c r="E205" s="2">
        <v>158953</v>
      </c>
      <c r="F205" s="2">
        <v>2427791</v>
      </c>
      <c r="G205" s="2">
        <v>1378722</v>
      </c>
      <c r="H205" s="3">
        <f t="shared" si="18"/>
        <v>4042295</v>
      </c>
      <c r="I205" s="3"/>
      <c r="J205" s="8" t="s">
        <v>72</v>
      </c>
      <c r="K205">
        <v>33996000</v>
      </c>
      <c r="L205">
        <v>87176000</v>
      </c>
      <c r="M205">
        <v>177125000</v>
      </c>
      <c r="N205">
        <v>138282000</v>
      </c>
      <c r="O205" s="3">
        <f t="shared" si="19"/>
        <v>436579000</v>
      </c>
      <c r="P205" s="3"/>
      <c r="Q205" s="17">
        <f t="shared" si="20"/>
        <v>442.48916424787512</v>
      </c>
      <c r="R205" s="17">
        <f t="shared" si="21"/>
        <v>548.43884670311354</v>
      </c>
      <c r="S205" s="17">
        <f t="shared" si="22"/>
        <v>72.957268562244437</v>
      </c>
      <c r="T205" s="17">
        <f t="shared" si="23"/>
        <v>100.29723178421756</v>
      </c>
    </row>
    <row r="206" spans="1:20">
      <c r="A206" s="5" t="s">
        <v>59</v>
      </c>
      <c r="B206" s="1">
        <v>2015</v>
      </c>
      <c r="C206" s="1" t="s">
        <v>5</v>
      </c>
      <c r="D206" s="2">
        <v>72420</v>
      </c>
      <c r="E206" s="2">
        <v>230594</v>
      </c>
      <c r="F206" s="2">
        <v>2187941</v>
      </c>
      <c r="G206" s="2">
        <v>1399100</v>
      </c>
      <c r="H206" s="3">
        <f t="shared" si="18"/>
        <v>3890055</v>
      </c>
      <c r="I206" s="3"/>
      <c r="J206" s="8" t="s">
        <v>72</v>
      </c>
      <c r="K206">
        <v>34380000</v>
      </c>
      <c r="L206">
        <v>93424000</v>
      </c>
      <c r="M206">
        <v>196595000</v>
      </c>
      <c r="N206">
        <v>161331000</v>
      </c>
      <c r="O206" s="3">
        <f t="shared" si="19"/>
        <v>485730000</v>
      </c>
      <c r="P206" s="3"/>
      <c r="Q206" s="17">
        <f t="shared" si="20"/>
        <v>474.73073736536867</v>
      </c>
      <c r="R206" s="17">
        <f t="shared" si="21"/>
        <v>405.14497341648092</v>
      </c>
      <c r="S206" s="17">
        <f t="shared" si="22"/>
        <v>89.853885456691927</v>
      </c>
      <c r="T206" s="17">
        <f t="shared" si="23"/>
        <v>115.31055678650561</v>
      </c>
    </row>
    <row r="207" spans="1:20">
      <c r="A207" s="5" t="s">
        <v>59</v>
      </c>
      <c r="B207" s="1">
        <v>2016</v>
      </c>
      <c r="C207" s="1" t="s">
        <v>5</v>
      </c>
      <c r="D207" s="2">
        <v>67985</v>
      </c>
      <c r="E207" s="2">
        <v>89791</v>
      </c>
      <c r="F207" s="2">
        <v>2000000</v>
      </c>
      <c r="G207" s="2">
        <v>2161706</v>
      </c>
      <c r="H207" s="3">
        <f t="shared" si="18"/>
        <v>4319482</v>
      </c>
      <c r="I207" s="3"/>
      <c r="J207" s="8" t="s">
        <v>72</v>
      </c>
      <c r="K207">
        <v>34000000</v>
      </c>
      <c r="L207">
        <v>41235000</v>
      </c>
      <c r="M207">
        <v>180000000</v>
      </c>
      <c r="N207">
        <v>177632000</v>
      </c>
      <c r="O207" s="3">
        <f t="shared" si="19"/>
        <v>432867000</v>
      </c>
      <c r="P207" s="3"/>
      <c r="Q207" s="17">
        <f t="shared" si="20"/>
        <v>500.11031845259981</v>
      </c>
      <c r="R207" s="17">
        <f t="shared" si="21"/>
        <v>459.23310799523335</v>
      </c>
      <c r="S207" s="17">
        <f t="shared" si="22"/>
        <v>90</v>
      </c>
      <c r="T207" s="17">
        <f t="shared" si="23"/>
        <v>82.172136266448817</v>
      </c>
    </row>
    <row r="208" spans="1:20">
      <c r="A208" s="5" t="s">
        <v>59</v>
      </c>
      <c r="B208" s="1">
        <v>2017</v>
      </c>
      <c r="C208" s="1" t="s">
        <v>5</v>
      </c>
      <c r="D208" s="2">
        <v>68000</v>
      </c>
      <c r="E208" s="2">
        <v>102268</v>
      </c>
      <c r="F208" s="2">
        <v>2000000</v>
      </c>
      <c r="G208" s="2">
        <v>2000000</v>
      </c>
      <c r="H208" s="3">
        <f t="shared" si="18"/>
        <v>4170268</v>
      </c>
      <c r="I208" s="3"/>
      <c r="J208" s="8" t="s">
        <v>72</v>
      </c>
      <c r="K208">
        <v>35000000</v>
      </c>
      <c r="L208">
        <v>43131000</v>
      </c>
      <c r="M208">
        <v>180000000</v>
      </c>
      <c r="N208">
        <v>149000000</v>
      </c>
      <c r="O208" s="3">
        <f t="shared" si="19"/>
        <v>407131000</v>
      </c>
      <c r="P208" s="3"/>
      <c r="Q208" s="17">
        <f t="shared" si="20"/>
        <v>514.70588235294122</v>
      </c>
      <c r="R208" s="17">
        <f t="shared" si="21"/>
        <v>421.74482731646265</v>
      </c>
      <c r="S208" s="17">
        <f t="shared" si="22"/>
        <v>90</v>
      </c>
      <c r="T208" s="17">
        <f t="shared" si="23"/>
        <v>74.5</v>
      </c>
    </row>
    <row r="209" spans="1:20">
      <c r="A209" s="5" t="s">
        <v>59</v>
      </c>
      <c r="B209" s="1">
        <v>2018</v>
      </c>
      <c r="C209" s="1" t="s">
        <v>5</v>
      </c>
      <c r="D209" s="2">
        <v>70000</v>
      </c>
      <c r="E209" s="2">
        <v>98369</v>
      </c>
      <c r="F209" s="2">
        <v>1000000</v>
      </c>
      <c r="G209" s="2">
        <v>1059000</v>
      </c>
      <c r="H209" s="3">
        <f t="shared" si="18"/>
        <v>2227369</v>
      </c>
      <c r="I209" s="3"/>
      <c r="J209" s="8" t="s">
        <v>72</v>
      </c>
      <c r="K209">
        <v>37000000</v>
      </c>
      <c r="L209">
        <v>38721000</v>
      </c>
      <c r="M209">
        <v>90000000</v>
      </c>
      <c r="N209">
        <v>70692000</v>
      </c>
      <c r="O209" s="3">
        <f t="shared" si="19"/>
        <v>236413000</v>
      </c>
      <c r="P209" s="3"/>
      <c r="Q209" s="17">
        <f t="shared" si="20"/>
        <v>528.57142857142856</v>
      </c>
      <c r="R209" s="17">
        <f t="shared" si="21"/>
        <v>393.63010704591892</v>
      </c>
      <c r="S209" s="17">
        <f t="shared" si="22"/>
        <v>90</v>
      </c>
      <c r="T209" s="17">
        <f t="shared" si="23"/>
        <v>66.753541076487252</v>
      </c>
    </row>
    <row r="210" spans="1:20">
      <c r="A210" s="5" t="s">
        <v>59</v>
      </c>
      <c r="B210" s="1">
        <v>2019</v>
      </c>
      <c r="C210" s="1" t="s">
        <v>5</v>
      </c>
      <c r="D210" s="2">
        <v>70000</v>
      </c>
      <c r="E210" s="2">
        <v>212825</v>
      </c>
      <c r="F210" s="2">
        <v>2000000</v>
      </c>
      <c r="G210" s="2">
        <v>545913</v>
      </c>
      <c r="H210" s="3">
        <f t="shared" si="18"/>
        <v>2828738</v>
      </c>
      <c r="I210" s="3"/>
      <c r="J210" s="8" t="s">
        <v>72</v>
      </c>
      <c r="K210">
        <v>37000000</v>
      </c>
      <c r="L210">
        <v>49765000</v>
      </c>
      <c r="M210">
        <v>180000000</v>
      </c>
      <c r="N210">
        <v>57343000</v>
      </c>
      <c r="O210" s="3">
        <f t="shared" si="19"/>
        <v>324108000</v>
      </c>
      <c r="P210" s="3"/>
      <c r="Q210" s="17">
        <f t="shared" si="20"/>
        <v>528.57142857142856</v>
      </c>
      <c r="R210" s="17">
        <f t="shared" si="21"/>
        <v>233.83061200516858</v>
      </c>
      <c r="S210" s="17">
        <f t="shared" si="22"/>
        <v>90</v>
      </c>
      <c r="T210" s="17">
        <f t="shared" si="23"/>
        <v>105.04054675378677</v>
      </c>
    </row>
    <row r="211" spans="1:20">
      <c r="A211" s="5" t="s">
        <v>59</v>
      </c>
      <c r="B211" s="1">
        <v>2020</v>
      </c>
      <c r="C211" s="1" t="s">
        <v>5</v>
      </c>
      <c r="D211" s="2">
        <v>54559</v>
      </c>
      <c r="E211" s="2">
        <v>116018</v>
      </c>
      <c r="F211" s="2">
        <v>2000000</v>
      </c>
      <c r="G211" s="2">
        <v>396759</v>
      </c>
      <c r="H211" s="3">
        <f t="shared" si="18"/>
        <v>2567336</v>
      </c>
      <c r="I211" s="3"/>
      <c r="J211" s="8" t="s">
        <v>72</v>
      </c>
      <c r="K211">
        <v>18830000</v>
      </c>
      <c r="L211">
        <v>39716000</v>
      </c>
      <c r="M211">
        <v>180000000</v>
      </c>
      <c r="N211">
        <v>26986000</v>
      </c>
      <c r="O211" s="3">
        <f t="shared" si="19"/>
        <v>265532000</v>
      </c>
      <c r="P211" s="3"/>
      <c r="Q211" s="17">
        <f t="shared" si="20"/>
        <v>345.1309591451456</v>
      </c>
      <c r="R211" s="17">
        <f t="shared" si="21"/>
        <v>342.32619076350221</v>
      </c>
      <c r="S211" s="17">
        <f t="shared" si="22"/>
        <v>90</v>
      </c>
      <c r="T211" s="17">
        <f t="shared" si="23"/>
        <v>68.016100453927947</v>
      </c>
    </row>
    <row r="212" spans="1:20">
      <c r="A212" s="5" t="s">
        <v>59</v>
      </c>
      <c r="B212" s="1">
        <v>2021</v>
      </c>
      <c r="C212" s="1" t="s">
        <v>5</v>
      </c>
      <c r="D212" s="2">
        <v>26759</v>
      </c>
      <c r="E212" s="2">
        <v>86858</v>
      </c>
      <c r="F212" s="2">
        <v>1000000</v>
      </c>
      <c r="G212" s="2">
        <v>752586</v>
      </c>
      <c r="H212" s="3">
        <f t="shared" si="18"/>
        <v>1866203</v>
      </c>
      <c r="I212" s="3"/>
      <c r="J212" s="8" t="s">
        <v>72</v>
      </c>
      <c r="K212">
        <v>8981000</v>
      </c>
      <c r="L212">
        <v>30534000</v>
      </c>
      <c r="M212">
        <v>90000000</v>
      </c>
      <c r="N212">
        <v>86583000</v>
      </c>
      <c r="O212" s="3">
        <f t="shared" si="19"/>
        <v>216098000</v>
      </c>
      <c r="P212" s="3"/>
      <c r="Q212" s="17">
        <f t="shared" si="20"/>
        <v>335.62539706267052</v>
      </c>
      <c r="R212" s="17">
        <f t="shared" si="21"/>
        <v>351.53929402012483</v>
      </c>
      <c r="S212" s="17">
        <f t="shared" si="22"/>
        <v>90</v>
      </c>
      <c r="T212" s="17">
        <f t="shared" si="23"/>
        <v>115.04731685149603</v>
      </c>
    </row>
    <row r="213" spans="1:20">
      <c r="A213" s="5"/>
      <c r="B213" s="1"/>
      <c r="C213" s="1"/>
      <c r="D213" s="2"/>
      <c r="E213" s="2"/>
      <c r="F213" s="2"/>
      <c r="G213" s="2"/>
      <c r="H213" s="3"/>
      <c r="I213" s="3"/>
      <c r="J213" s="8"/>
      <c r="O213" s="3"/>
      <c r="P213" s="3"/>
      <c r="Q213" s="17"/>
      <c r="R213" s="17"/>
      <c r="S213" s="17"/>
      <c r="T213" s="17"/>
    </row>
    <row r="214" spans="1:20">
      <c r="A214" s="6" t="s">
        <v>60</v>
      </c>
      <c r="B214" s="1">
        <v>1970</v>
      </c>
      <c r="C214" s="1" t="s">
        <v>5</v>
      </c>
      <c r="D214" s="2">
        <v>45048</v>
      </c>
      <c r="E214" s="2">
        <v>21098</v>
      </c>
      <c r="F214" s="2">
        <v>0</v>
      </c>
      <c r="G214" s="2">
        <v>178599</v>
      </c>
      <c r="H214" s="3">
        <f t="shared" si="18"/>
        <v>244745</v>
      </c>
      <c r="I214" s="3"/>
      <c r="J214" s="8" t="s">
        <v>72</v>
      </c>
      <c r="K214">
        <v>8248000</v>
      </c>
      <c r="L214">
        <v>2208000</v>
      </c>
      <c r="M214">
        <v>0</v>
      </c>
      <c r="N214">
        <v>4446000</v>
      </c>
      <c r="O214" s="3">
        <f t="shared" si="19"/>
        <v>14902000</v>
      </c>
      <c r="P214" s="3"/>
      <c r="Q214" s="17">
        <f t="shared" si="20"/>
        <v>183.09358906055763</v>
      </c>
      <c r="R214" s="17">
        <f t="shared" si="21"/>
        <v>104.65446961797326</v>
      </c>
      <c r="S214" s="17" t="str">
        <f t="shared" si="22"/>
        <v/>
      </c>
      <c r="T214" s="17">
        <f t="shared" si="23"/>
        <v>24.893756404011221</v>
      </c>
    </row>
    <row r="215" spans="1:20">
      <c r="A215" s="6" t="s">
        <v>60</v>
      </c>
      <c r="B215" s="1">
        <v>1971</v>
      </c>
      <c r="C215" s="1" t="s">
        <v>5</v>
      </c>
      <c r="D215" s="2">
        <v>50966</v>
      </c>
      <c r="E215" s="2">
        <v>20815</v>
      </c>
      <c r="F215" s="2">
        <v>879</v>
      </c>
      <c r="G215" s="2">
        <v>121507</v>
      </c>
      <c r="H215" s="3">
        <f t="shared" si="18"/>
        <v>194167</v>
      </c>
      <c r="I215" s="3"/>
      <c r="J215" s="8" t="s">
        <v>72</v>
      </c>
      <c r="K215">
        <v>6947000</v>
      </c>
      <c r="L215">
        <v>2364000</v>
      </c>
      <c r="M215">
        <v>11000</v>
      </c>
      <c r="N215">
        <v>3238000</v>
      </c>
      <c r="O215" s="3">
        <f t="shared" si="19"/>
        <v>12560000</v>
      </c>
      <c r="P215" s="3"/>
      <c r="Q215" s="17">
        <f t="shared" si="20"/>
        <v>136.30655731271827</v>
      </c>
      <c r="R215" s="17">
        <f t="shared" si="21"/>
        <v>113.5719433101129</v>
      </c>
      <c r="S215" s="17">
        <f t="shared" si="22"/>
        <v>12.514220705346986</v>
      </c>
      <c r="T215" s="17">
        <f t="shared" si="23"/>
        <v>26.648670446970133</v>
      </c>
    </row>
    <row r="216" spans="1:20">
      <c r="A216" s="6" t="s">
        <v>60</v>
      </c>
      <c r="B216" s="1">
        <v>1972</v>
      </c>
      <c r="C216" s="1" t="s">
        <v>5</v>
      </c>
      <c r="D216" s="2">
        <v>0</v>
      </c>
      <c r="E216" s="2">
        <v>13779</v>
      </c>
      <c r="F216" s="2">
        <v>0</v>
      </c>
      <c r="G216" s="2">
        <v>160553</v>
      </c>
      <c r="H216" s="3">
        <f t="shared" si="18"/>
        <v>174332</v>
      </c>
      <c r="I216" s="3"/>
      <c r="J216" s="8" t="s">
        <v>72</v>
      </c>
      <c r="K216">
        <v>0</v>
      </c>
      <c r="L216">
        <v>1641000</v>
      </c>
      <c r="M216">
        <v>0</v>
      </c>
      <c r="N216">
        <v>4478000</v>
      </c>
      <c r="O216" s="3">
        <f t="shared" si="19"/>
        <v>6119000</v>
      </c>
      <c r="P216" s="3"/>
      <c r="Q216" s="17" t="str">
        <f t="shared" si="20"/>
        <v/>
      </c>
      <c r="R216" s="17">
        <f t="shared" si="21"/>
        <v>119.0942738950577</v>
      </c>
      <c r="S216" s="17" t="str">
        <f t="shared" si="22"/>
        <v/>
      </c>
      <c r="T216" s="17">
        <f t="shared" si="23"/>
        <v>27.89110138085243</v>
      </c>
    </row>
    <row r="217" spans="1:20">
      <c r="A217" s="6" t="s">
        <v>60</v>
      </c>
      <c r="B217" s="1">
        <v>1973</v>
      </c>
      <c r="C217" s="1" t="s">
        <v>5</v>
      </c>
      <c r="D217" s="2">
        <v>0</v>
      </c>
      <c r="E217" s="2">
        <v>16705</v>
      </c>
      <c r="F217" s="2">
        <v>1900</v>
      </c>
      <c r="G217" s="2">
        <v>205736</v>
      </c>
      <c r="H217" s="3">
        <f t="shared" si="18"/>
        <v>224341</v>
      </c>
      <c r="I217" s="3"/>
      <c r="J217" s="8" t="s">
        <v>72</v>
      </c>
      <c r="K217">
        <v>0</v>
      </c>
      <c r="L217">
        <v>2101000</v>
      </c>
      <c r="M217">
        <v>55000</v>
      </c>
      <c r="N217">
        <v>6310000</v>
      </c>
      <c r="O217" s="3">
        <f t="shared" si="19"/>
        <v>8466000</v>
      </c>
      <c r="P217" s="3"/>
      <c r="Q217" s="17" t="str">
        <f t="shared" si="20"/>
        <v/>
      </c>
      <c r="R217" s="17">
        <f t="shared" si="21"/>
        <v>125.77072732714755</v>
      </c>
      <c r="S217" s="17">
        <f t="shared" si="22"/>
        <v>28.94736842105263</v>
      </c>
      <c r="T217" s="17">
        <f t="shared" si="23"/>
        <v>30.670373682777928</v>
      </c>
    </row>
    <row r="218" spans="1:20">
      <c r="A218" s="6" t="s">
        <v>60</v>
      </c>
      <c r="B218" s="1">
        <v>1974</v>
      </c>
      <c r="C218" s="1" t="s">
        <v>5</v>
      </c>
      <c r="D218" s="2">
        <v>4000</v>
      </c>
      <c r="E218" s="2">
        <v>25280</v>
      </c>
      <c r="F218" s="2">
        <v>2306</v>
      </c>
      <c r="G218" s="2">
        <v>290823</v>
      </c>
      <c r="H218" s="3">
        <f t="shared" si="18"/>
        <v>322409</v>
      </c>
      <c r="I218" s="3"/>
      <c r="J218" s="8" t="s">
        <v>72</v>
      </c>
      <c r="K218">
        <v>319000</v>
      </c>
      <c r="L218">
        <v>4993000</v>
      </c>
      <c r="M218">
        <v>78000</v>
      </c>
      <c r="N218">
        <v>11527000</v>
      </c>
      <c r="O218" s="3">
        <f t="shared" si="19"/>
        <v>16917000</v>
      </c>
      <c r="P218" s="3"/>
      <c r="Q218" s="17">
        <f t="shared" si="20"/>
        <v>79.75</v>
      </c>
      <c r="R218" s="17">
        <f t="shared" si="21"/>
        <v>197.50791139240508</v>
      </c>
      <c r="S218" s="17">
        <f t="shared" si="22"/>
        <v>33.824804856895057</v>
      </c>
      <c r="T218" s="17">
        <f t="shared" si="23"/>
        <v>39.635792217259294</v>
      </c>
    </row>
    <row r="219" spans="1:20">
      <c r="A219" s="6" t="s">
        <v>60</v>
      </c>
      <c r="B219" s="1">
        <v>1975</v>
      </c>
      <c r="C219" s="1" t="s">
        <v>5</v>
      </c>
      <c r="D219" s="2">
        <v>2000</v>
      </c>
      <c r="E219" s="2">
        <v>1852</v>
      </c>
      <c r="F219" s="2">
        <v>5774</v>
      </c>
      <c r="G219" s="2">
        <v>71447</v>
      </c>
      <c r="H219" s="3">
        <f t="shared" si="18"/>
        <v>81073</v>
      </c>
      <c r="I219" s="3"/>
      <c r="J219" s="8" t="s">
        <v>72</v>
      </c>
      <c r="K219">
        <v>460000</v>
      </c>
      <c r="L219">
        <v>409000</v>
      </c>
      <c r="M219">
        <v>158000</v>
      </c>
      <c r="N219">
        <v>2988000</v>
      </c>
      <c r="O219" s="3">
        <f t="shared" si="19"/>
        <v>4015000</v>
      </c>
      <c r="P219" s="3"/>
      <c r="Q219" s="17">
        <f t="shared" si="20"/>
        <v>230</v>
      </c>
      <c r="R219" s="17">
        <f t="shared" si="21"/>
        <v>220.84233261339094</v>
      </c>
      <c r="S219" s="17">
        <f t="shared" si="22"/>
        <v>27.364045722202977</v>
      </c>
      <c r="T219" s="17">
        <f t="shared" si="23"/>
        <v>41.821210127787033</v>
      </c>
    </row>
    <row r="220" spans="1:20">
      <c r="A220" s="6" t="s">
        <v>60</v>
      </c>
      <c r="B220" s="1">
        <v>1976</v>
      </c>
      <c r="C220" s="1" t="s">
        <v>5</v>
      </c>
      <c r="D220" s="2">
        <v>5000</v>
      </c>
      <c r="E220" s="2">
        <v>1498</v>
      </c>
      <c r="F220" s="2">
        <v>23000</v>
      </c>
      <c r="G220" s="2">
        <v>126000</v>
      </c>
      <c r="H220" s="3">
        <f t="shared" si="18"/>
        <v>155498</v>
      </c>
      <c r="I220" s="3"/>
      <c r="J220" s="8" t="s">
        <v>72</v>
      </c>
      <c r="K220">
        <v>1083000</v>
      </c>
      <c r="L220">
        <v>437000</v>
      </c>
      <c r="M220">
        <v>550000</v>
      </c>
      <c r="N220">
        <v>3600000</v>
      </c>
      <c r="O220" s="3">
        <f t="shared" si="19"/>
        <v>5670000</v>
      </c>
      <c r="P220" s="3"/>
      <c r="Q220" s="17">
        <f t="shared" si="20"/>
        <v>216.6</v>
      </c>
      <c r="R220" s="17">
        <f t="shared" si="21"/>
        <v>291.72229639519361</v>
      </c>
      <c r="S220" s="17">
        <f t="shared" si="22"/>
        <v>23.913043478260871</v>
      </c>
      <c r="T220" s="17">
        <f t="shared" si="23"/>
        <v>28.571428571428573</v>
      </c>
    </row>
    <row r="221" spans="1:20">
      <c r="A221" s="6" t="s">
        <v>60</v>
      </c>
      <c r="B221" s="1">
        <v>1977</v>
      </c>
      <c r="C221" s="1" t="s">
        <v>5</v>
      </c>
      <c r="D221" s="2">
        <v>3000</v>
      </c>
      <c r="E221" s="2">
        <v>14016</v>
      </c>
      <c r="F221" s="2">
        <v>0</v>
      </c>
      <c r="G221" s="2">
        <v>255915</v>
      </c>
      <c r="H221" s="3">
        <f t="shared" si="18"/>
        <v>272931</v>
      </c>
      <c r="I221" s="3"/>
      <c r="J221" s="8" t="s">
        <v>72</v>
      </c>
      <c r="K221">
        <v>675000</v>
      </c>
      <c r="L221">
        <v>3268000</v>
      </c>
      <c r="M221">
        <v>0</v>
      </c>
      <c r="N221">
        <v>8627000</v>
      </c>
      <c r="O221" s="3">
        <f t="shared" si="19"/>
        <v>12570000</v>
      </c>
      <c r="P221" s="3"/>
      <c r="Q221" s="17">
        <f t="shared" si="20"/>
        <v>225</v>
      </c>
      <c r="R221" s="17">
        <f t="shared" si="21"/>
        <v>233.162100456621</v>
      </c>
      <c r="S221" s="17" t="str">
        <f t="shared" si="22"/>
        <v/>
      </c>
      <c r="T221" s="17">
        <f t="shared" si="23"/>
        <v>33.710411660121522</v>
      </c>
    </row>
    <row r="222" spans="1:20">
      <c r="A222" s="6" t="s">
        <v>60</v>
      </c>
      <c r="B222" s="1">
        <v>1978</v>
      </c>
      <c r="C222" s="1" t="s">
        <v>5</v>
      </c>
      <c r="D222" s="2">
        <v>3441</v>
      </c>
      <c r="E222" s="2">
        <v>10606</v>
      </c>
      <c r="F222" s="2">
        <v>0</v>
      </c>
      <c r="G222" s="2">
        <v>267446</v>
      </c>
      <c r="H222" s="3">
        <f t="shared" si="18"/>
        <v>281493</v>
      </c>
      <c r="I222" s="3"/>
      <c r="J222" s="8" t="s">
        <v>72</v>
      </c>
      <c r="K222">
        <v>900000</v>
      </c>
      <c r="L222">
        <v>2807000</v>
      </c>
      <c r="M222">
        <v>0</v>
      </c>
      <c r="N222">
        <v>18373000</v>
      </c>
      <c r="O222" s="3">
        <f t="shared" si="19"/>
        <v>22080000</v>
      </c>
      <c r="P222" s="3"/>
      <c r="Q222" s="17">
        <f t="shared" si="20"/>
        <v>261.55187445510029</v>
      </c>
      <c r="R222" s="17">
        <f t="shared" si="21"/>
        <v>264.66151235149914</v>
      </c>
      <c r="S222" s="17" t="str">
        <f t="shared" si="22"/>
        <v/>
      </c>
      <c r="T222" s="17">
        <f t="shared" si="23"/>
        <v>68.697980153002845</v>
      </c>
    </row>
    <row r="223" spans="1:20">
      <c r="A223" s="6" t="s">
        <v>60</v>
      </c>
      <c r="B223" s="1">
        <v>1979</v>
      </c>
      <c r="C223" s="1" t="s">
        <v>5</v>
      </c>
      <c r="D223" s="2">
        <v>2271</v>
      </c>
      <c r="E223" s="2">
        <v>12673</v>
      </c>
      <c r="F223" s="2">
        <v>1200</v>
      </c>
      <c r="G223" s="2">
        <v>366000</v>
      </c>
      <c r="H223" s="3">
        <f t="shared" si="18"/>
        <v>382144</v>
      </c>
      <c r="I223" s="3"/>
      <c r="J223" s="8" t="s">
        <v>72</v>
      </c>
      <c r="K223">
        <v>651000</v>
      </c>
      <c r="L223">
        <v>4031000</v>
      </c>
      <c r="M223">
        <v>33000</v>
      </c>
      <c r="N223">
        <v>18900000</v>
      </c>
      <c r="O223" s="3">
        <f t="shared" si="19"/>
        <v>23615000</v>
      </c>
      <c r="P223" s="3"/>
      <c r="Q223" s="17">
        <f t="shared" si="20"/>
        <v>286.65785997357995</v>
      </c>
      <c r="R223" s="17">
        <f t="shared" si="21"/>
        <v>318.07780320366135</v>
      </c>
      <c r="S223" s="17">
        <f t="shared" si="22"/>
        <v>27.5</v>
      </c>
      <c r="T223" s="17">
        <f t="shared" si="23"/>
        <v>51.639344262295083</v>
      </c>
    </row>
    <row r="224" spans="1:20">
      <c r="A224" s="5" t="s">
        <v>60</v>
      </c>
      <c r="B224" s="1">
        <v>1980</v>
      </c>
      <c r="C224" s="1" t="s">
        <v>5</v>
      </c>
      <c r="D224" s="2">
        <v>305</v>
      </c>
      <c r="E224" s="2">
        <v>12566</v>
      </c>
      <c r="F224" s="2">
        <v>1549</v>
      </c>
      <c r="G224" s="2">
        <v>420271</v>
      </c>
      <c r="H224" s="3">
        <f t="shared" si="18"/>
        <v>434691</v>
      </c>
      <c r="I224" s="3"/>
      <c r="J224" s="8" t="s">
        <v>72</v>
      </c>
      <c r="K224">
        <v>164000</v>
      </c>
      <c r="L224">
        <v>4019000</v>
      </c>
      <c r="M224">
        <v>44000</v>
      </c>
      <c r="N224">
        <v>40122000</v>
      </c>
      <c r="O224" s="3">
        <f t="shared" si="19"/>
        <v>44349000</v>
      </c>
      <c r="P224" s="3"/>
      <c r="Q224" s="17">
        <f t="shared" si="20"/>
        <v>537.70491803278685</v>
      </c>
      <c r="R224" s="17">
        <f t="shared" si="21"/>
        <v>319.83129078465703</v>
      </c>
      <c r="S224" s="17">
        <f t="shared" si="22"/>
        <v>28.405422853453842</v>
      </c>
      <c r="T224" s="17">
        <f t="shared" si="23"/>
        <v>95.466972501076683</v>
      </c>
    </row>
    <row r="225" spans="1:20">
      <c r="A225" s="5" t="s">
        <v>60</v>
      </c>
      <c r="B225" s="1">
        <v>1981</v>
      </c>
      <c r="C225" s="1" t="s">
        <v>5</v>
      </c>
      <c r="D225" s="2">
        <v>1106</v>
      </c>
      <c r="E225" s="2">
        <v>18387</v>
      </c>
      <c r="F225" s="2">
        <v>4980</v>
      </c>
      <c r="G225" s="2">
        <v>495041</v>
      </c>
      <c r="H225" s="3">
        <f t="shared" si="18"/>
        <v>519514</v>
      </c>
      <c r="I225" s="3"/>
      <c r="J225" s="8" t="s">
        <v>72</v>
      </c>
      <c r="K225">
        <v>611000</v>
      </c>
      <c r="L225">
        <v>5745000</v>
      </c>
      <c r="M225">
        <v>168000</v>
      </c>
      <c r="N225">
        <v>40818000</v>
      </c>
      <c r="O225" s="3">
        <f t="shared" si="19"/>
        <v>47342000</v>
      </c>
      <c r="P225" s="3"/>
      <c r="Q225" s="17">
        <f t="shared" si="20"/>
        <v>552.44122965641952</v>
      </c>
      <c r="R225" s="17">
        <f t="shared" si="21"/>
        <v>312.44901288954151</v>
      </c>
      <c r="S225" s="17">
        <f t="shared" si="22"/>
        <v>33.734939759036145</v>
      </c>
      <c r="T225" s="17">
        <f t="shared" si="23"/>
        <v>82.453776555881234</v>
      </c>
    </row>
    <row r="226" spans="1:20">
      <c r="A226" s="5" t="s">
        <v>60</v>
      </c>
      <c r="B226" s="1">
        <v>1982</v>
      </c>
      <c r="C226" s="1" t="s">
        <v>5</v>
      </c>
      <c r="D226" s="2">
        <v>615</v>
      </c>
      <c r="E226" s="2">
        <v>8299</v>
      </c>
      <c r="F226" s="2">
        <v>8480</v>
      </c>
      <c r="G226" s="2">
        <v>568887</v>
      </c>
      <c r="H226" s="3">
        <f t="shared" si="18"/>
        <v>586281</v>
      </c>
      <c r="I226" s="3"/>
      <c r="J226" s="8" t="s">
        <v>72</v>
      </c>
      <c r="K226">
        <v>244000</v>
      </c>
      <c r="L226">
        <v>2671000</v>
      </c>
      <c r="M226">
        <v>321000</v>
      </c>
      <c r="N226">
        <v>61340000</v>
      </c>
      <c r="O226" s="3">
        <f t="shared" si="19"/>
        <v>64576000</v>
      </c>
      <c r="P226" s="3"/>
      <c r="Q226" s="17">
        <f t="shared" si="20"/>
        <v>396.7479674796748</v>
      </c>
      <c r="R226" s="17">
        <f t="shared" si="21"/>
        <v>321.84600554283651</v>
      </c>
      <c r="S226" s="17">
        <f t="shared" si="22"/>
        <v>37.85377358490566</v>
      </c>
      <c r="T226" s="17">
        <f t="shared" si="23"/>
        <v>107.82457676129003</v>
      </c>
    </row>
    <row r="227" spans="1:20">
      <c r="A227" s="5" t="s">
        <v>60</v>
      </c>
      <c r="B227" s="1">
        <v>1983</v>
      </c>
      <c r="C227" s="1" t="s">
        <v>5</v>
      </c>
      <c r="D227" s="2">
        <v>326</v>
      </c>
      <c r="E227" s="2">
        <v>15186</v>
      </c>
      <c r="F227" s="2">
        <v>5838</v>
      </c>
      <c r="G227" s="2">
        <v>395516</v>
      </c>
      <c r="H227" s="3">
        <f t="shared" si="18"/>
        <v>416866</v>
      </c>
      <c r="I227" s="3"/>
      <c r="J227" s="8" t="s">
        <v>72</v>
      </c>
      <c r="K227">
        <v>148000</v>
      </c>
      <c r="L227">
        <v>7067000</v>
      </c>
      <c r="M227">
        <v>234000</v>
      </c>
      <c r="N227">
        <v>47871000</v>
      </c>
      <c r="O227" s="3">
        <f t="shared" si="19"/>
        <v>55320000</v>
      </c>
      <c r="P227" s="3"/>
      <c r="Q227" s="17">
        <f t="shared" si="20"/>
        <v>453.98773006134968</v>
      </c>
      <c r="R227" s="17">
        <f t="shared" si="21"/>
        <v>465.36283418938496</v>
      </c>
      <c r="S227" s="17">
        <f t="shared" si="22"/>
        <v>40.082219938335044</v>
      </c>
      <c r="T227" s="17">
        <f t="shared" si="23"/>
        <v>121.03429444068003</v>
      </c>
    </row>
    <row r="228" spans="1:20">
      <c r="A228" s="5" t="s">
        <v>60</v>
      </c>
      <c r="B228" s="1">
        <v>1984</v>
      </c>
      <c r="C228" s="1" t="s">
        <v>5</v>
      </c>
      <c r="D228" s="2">
        <v>4805</v>
      </c>
      <c r="E228" s="2">
        <v>9305</v>
      </c>
      <c r="F228" s="2">
        <v>5251</v>
      </c>
      <c r="G228" s="2">
        <v>473615</v>
      </c>
      <c r="H228" s="3">
        <f t="shared" si="18"/>
        <v>492976</v>
      </c>
      <c r="I228" s="3"/>
      <c r="J228" s="8" t="s">
        <v>72</v>
      </c>
      <c r="K228">
        <v>3391000</v>
      </c>
      <c r="L228">
        <v>5380000</v>
      </c>
      <c r="M228">
        <v>229000</v>
      </c>
      <c r="N228">
        <v>62234000</v>
      </c>
      <c r="O228" s="3">
        <f t="shared" si="19"/>
        <v>71234000</v>
      </c>
      <c r="P228" s="3"/>
      <c r="Q228" s="17">
        <f t="shared" si="20"/>
        <v>705.72320499479713</v>
      </c>
      <c r="R228" s="17">
        <f t="shared" si="21"/>
        <v>578.18377216550243</v>
      </c>
      <c r="S228" s="17">
        <f t="shared" si="22"/>
        <v>43.610740811274042</v>
      </c>
      <c r="T228" s="17">
        <f t="shared" si="23"/>
        <v>131.40208819399723</v>
      </c>
    </row>
    <row r="229" spans="1:20">
      <c r="A229" s="5" t="s">
        <v>60</v>
      </c>
      <c r="B229" s="1">
        <v>1985</v>
      </c>
      <c r="C229" s="1" t="s">
        <v>5</v>
      </c>
      <c r="D229" s="2">
        <v>440</v>
      </c>
      <c r="E229" s="2">
        <v>10326</v>
      </c>
      <c r="F229" s="2">
        <v>2500</v>
      </c>
      <c r="G229" s="2">
        <v>576456</v>
      </c>
      <c r="H229" s="3">
        <f t="shared" si="18"/>
        <v>589722</v>
      </c>
      <c r="I229" s="3"/>
      <c r="J229" s="8" t="s">
        <v>72</v>
      </c>
      <c r="K229">
        <v>218000</v>
      </c>
      <c r="L229">
        <v>5798000</v>
      </c>
      <c r="M229">
        <v>76000</v>
      </c>
      <c r="N229">
        <v>63555000</v>
      </c>
      <c r="O229" s="3">
        <f t="shared" si="19"/>
        <v>69647000</v>
      </c>
      <c r="P229" s="3"/>
      <c r="Q229" s="17">
        <f t="shared" si="20"/>
        <v>495.45454545454544</v>
      </c>
      <c r="R229" s="17">
        <f t="shared" si="21"/>
        <v>561.4952546968816</v>
      </c>
      <c r="S229" s="17">
        <f t="shared" si="22"/>
        <v>30.4</v>
      </c>
      <c r="T229" s="17">
        <f t="shared" si="23"/>
        <v>110.25125941962612</v>
      </c>
    </row>
    <row r="230" spans="1:20">
      <c r="A230" s="5" t="s">
        <v>60</v>
      </c>
      <c r="B230" s="1">
        <v>1986</v>
      </c>
      <c r="C230" s="1" t="s">
        <v>5</v>
      </c>
      <c r="D230" s="2">
        <v>205</v>
      </c>
      <c r="E230" s="2">
        <v>3200</v>
      </c>
      <c r="F230" s="2">
        <v>1160</v>
      </c>
      <c r="G230" s="2">
        <v>239750</v>
      </c>
      <c r="H230" s="3">
        <f t="shared" si="18"/>
        <v>244315</v>
      </c>
      <c r="I230" s="3"/>
      <c r="J230" s="8" t="s">
        <v>72</v>
      </c>
      <c r="K230">
        <v>138000</v>
      </c>
      <c r="L230">
        <v>1704000</v>
      </c>
      <c r="M230">
        <v>41000</v>
      </c>
      <c r="N230">
        <v>26722000</v>
      </c>
      <c r="O230" s="3">
        <f t="shared" si="19"/>
        <v>28605000</v>
      </c>
      <c r="P230" s="3"/>
      <c r="Q230" s="17">
        <f t="shared" si="20"/>
        <v>673.17073170731703</v>
      </c>
      <c r="R230" s="17">
        <f t="shared" si="21"/>
        <v>532.5</v>
      </c>
      <c r="S230" s="17">
        <f t="shared" si="22"/>
        <v>35.344827586206897</v>
      </c>
      <c r="T230" s="17">
        <f t="shared" si="23"/>
        <v>111.4577685088634</v>
      </c>
    </row>
    <row r="231" spans="1:20">
      <c r="A231" s="5" t="s">
        <v>60</v>
      </c>
      <c r="B231" s="1">
        <v>1987</v>
      </c>
      <c r="C231" s="1" t="s">
        <v>5</v>
      </c>
      <c r="D231" s="2">
        <v>623</v>
      </c>
      <c r="E231" s="2">
        <v>0</v>
      </c>
      <c r="F231" s="2">
        <v>0</v>
      </c>
      <c r="G231" s="2">
        <v>70548</v>
      </c>
      <c r="H231" s="3">
        <f t="shared" si="18"/>
        <v>71171</v>
      </c>
      <c r="I231" s="3"/>
      <c r="J231" s="8" t="s">
        <v>72</v>
      </c>
      <c r="K231">
        <v>1419000</v>
      </c>
      <c r="L231">
        <v>0</v>
      </c>
      <c r="M231">
        <v>0</v>
      </c>
      <c r="N231">
        <v>13862000</v>
      </c>
      <c r="O231" s="3">
        <f t="shared" si="19"/>
        <v>15281000</v>
      </c>
      <c r="P231" s="3"/>
      <c r="Q231" s="17">
        <f t="shared" si="20"/>
        <v>2277.6886035313</v>
      </c>
      <c r="R231" s="17" t="str">
        <f t="shared" si="21"/>
        <v/>
      </c>
      <c r="S231" s="17" t="str">
        <f t="shared" si="22"/>
        <v/>
      </c>
      <c r="T231" s="17">
        <f t="shared" si="23"/>
        <v>196.49033282304248</v>
      </c>
    </row>
    <row r="232" spans="1:20">
      <c r="A232" s="5" t="s">
        <v>60</v>
      </c>
      <c r="B232" s="1">
        <v>1988</v>
      </c>
      <c r="C232" s="1" t="s">
        <v>5</v>
      </c>
      <c r="D232" s="2">
        <v>361</v>
      </c>
      <c r="E232" s="2">
        <v>11017</v>
      </c>
      <c r="F232" s="2">
        <v>6133</v>
      </c>
      <c r="G232" s="2">
        <v>204938</v>
      </c>
      <c r="H232" s="3">
        <f t="shared" si="18"/>
        <v>222449</v>
      </c>
      <c r="I232" s="3"/>
      <c r="J232" s="8" t="s">
        <v>72</v>
      </c>
      <c r="K232">
        <v>777000</v>
      </c>
      <c r="L232">
        <v>6000000</v>
      </c>
      <c r="M232">
        <v>250000</v>
      </c>
      <c r="N232">
        <v>27645000</v>
      </c>
      <c r="O232" s="3">
        <f t="shared" si="19"/>
        <v>34672000</v>
      </c>
      <c r="P232" s="3"/>
      <c r="Q232" s="17">
        <f t="shared" si="20"/>
        <v>2152.3545706371192</v>
      </c>
      <c r="R232" s="17">
        <f t="shared" si="21"/>
        <v>544.61287101751839</v>
      </c>
      <c r="S232" s="17">
        <f t="shared" si="22"/>
        <v>40.76308495026904</v>
      </c>
      <c r="T232" s="17">
        <f t="shared" si="23"/>
        <v>134.89445588421864</v>
      </c>
    </row>
    <row r="233" spans="1:20">
      <c r="A233" s="5" t="s">
        <v>60</v>
      </c>
      <c r="B233" s="1">
        <v>1989</v>
      </c>
      <c r="C233" s="1" t="s">
        <v>5</v>
      </c>
      <c r="D233" s="2">
        <v>50</v>
      </c>
      <c r="E233" s="2">
        <v>4352</v>
      </c>
      <c r="F233" s="2">
        <v>1002</v>
      </c>
      <c r="G233" s="2">
        <v>196455</v>
      </c>
      <c r="H233" s="3">
        <f t="shared" si="18"/>
        <v>201859</v>
      </c>
      <c r="I233" s="3"/>
      <c r="J233" s="8" t="s">
        <v>72</v>
      </c>
      <c r="K233">
        <v>396000</v>
      </c>
      <c r="L233">
        <v>3719000</v>
      </c>
      <c r="M233">
        <v>73000</v>
      </c>
      <c r="N233">
        <v>38545000</v>
      </c>
      <c r="O233" s="3">
        <f t="shared" si="19"/>
        <v>42733000</v>
      </c>
      <c r="P233" s="3"/>
      <c r="Q233" s="17">
        <f t="shared" si="20"/>
        <v>7920</v>
      </c>
      <c r="R233" s="17">
        <f t="shared" si="21"/>
        <v>854.54963235294122</v>
      </c>
      <c r="S233" s="17">
        <f t="shared" si="22"/>
        <v>72.854291417165669</v>
      </c>
      <c r="T233" s="17">
        <f t="shared" si="23"/>
        <v>196.20269272861469</v>
      </c>
    </row>
    <row r="234" spans="1:20">
      <c r="A234" s="5" t="s">
        <v>60</v>
      </c>
      <c r="B234" s="1">
        <v>1990</v>
      </c>
      <c r="C234" s="1" t="s">
        <v>5</v>
      </c>
      <c r="D234" s="2">
        <v>50</v>
      </c>
      <c r="E234" s="2">
        <v>13004</v>
      </c>
      <c r="F234" s="2">
        <v>0</v>
      </c>
      <c r="G234" s="2">
        <v>627654</v>
      </c>
      <c r="H234" s="3">
        <f t="shared" si="18"/>
        <v>640708</v>
      </c>
      <c r="I234" s="3"/>
      <c r="J234" s="8" t="s">
        <v>72</v>
      </c>
      <c r="K234">
        <v>396000</v>
      </c>
      <c r="L234">
        <v>7500000</v>
      </c>
      <c r="M234">
        <v>0</v>
      </c>
      <c r="N234">
        <v>75000000</v>
      </c>
      <c r="O234" s="3">
        <f t="shared" si="19"/>
        <v>82896000</v>
      </c>
      <c r="P234" s="3"/>
      <c r="Q234" s="17">
        <f t="shared" si="20"/>
        <v>7920</v>
      </c>
      <c r="R234" s="17">
        <f t="shared" si="21"/>
        <v>576.74561673331277</v>
      </c>
      <c r="S234" s="17" t="str">
        <f t="shared" si="22"/>
        <v/>
      </c>
      <c r="T234" s="17">
        <f t="shared" si="23"/>
        <v>119.49258667992238</v>
      </c>
    </row>
    <row r="235" spans="1:20">
      <c r="A235" s="5" t="s">
        <v>60</v>
      </c>
      <c r="B235" s="1">
        <v>1991</v>
      </c>
      <c r="C235" s="1" t="s">
        <v>5</v>
      </c>
      <c r="D235" s="2">
        <v>50</v>
      </c>
      <c r="E235" s="2">
        <v>13967</v>
      </c>
      <c r="F235" s="2">
        <v>0</v>
      </c>
      <c r="G235" s="2">
        <v>400000</v>
      </c>
      <c r="H235" s="3">
        <f t="shared" si="18"/>
        <v>414017</v>
      </c>
      <c r="I235" s="3"/>
      <c r="J235" s="8" t="s">
        <v>72</v>
      </c>
      <c r="K235">
        <v>396000</v>
      </c>
      <c r="L235">
        <v>8400000</v>
      </c>
      <c r="M235">
        <v>0</v>
      </c>
      <c r="N235">
        <v>40000000</v>
      </c>
      <c r="O235" s="3">
        <f t="shared" si="19"/>
        <v>48796000</v>
      </c>
      <c r="P235" s="3"/>
      <c r="Q235" s="17">
        <f t="shared" si="20"/>
        <v>7920</v>
      </c>
      <c r="R235" s="17">
        <f t="shared" si="21"/>
        <v>601.41762726426578</v>
      </c>
      <c r="S235" s="17" t="str">
        <f t="shared" si="22"/>
        <v/>
      </c>
      <c r="T235" s="17">
        <f t="shared" si="23"/>
        <v>100</v>
      </c>
    </row>
    <row r="236" spans="1:20">
      <c r="A236" s="5" t="s">
        <v>60</v>
      </c>
      <c r="B236" s="1">
        <v>1992</v>
      </c>
      <c r="C236" s="1" t="s">
        <v>5</v>
      </c>
      <c r="D236" s="2">
        <v>50</v>
      </c>
      <c r="E236" s="2">
        <v>10000</v>
      </c>
      <c r="F236" s="2">
        <v>0</v>
      </c>
      <c r="G236" s="2">
        <v>500000</v>
      </c>
      <c r="H236" s="3">
        <f t="shared" si="18"/>
        <v>510050</v>
      </c>
      <c r="I236" s="3"/>
      <c r="J236" s="8" t="s">
        <v>72</v>
      </c>
      <c r="K236">
        <v>396000</v>
      </c>
      <c r="L236">
        <v>6000000</v>
      </c>
      <c r="M236">
        <v>0</v>
      </c>
      <c r="N236">
        <v>50000000</v>
      </c>
      <c r="O236" s="3">
        <f t="shared" si="19"/>
        <v>56396000</v>
      </c>
      <c r="P236" s="3"/>
      <c r="Q236" s="17">
        <f t="shared" si="20"/>
        <v>7920</v>
      </c>
      <c r="R236" s="17">
        <f t="shared" si="21"/>
        <v>600</v>
      </c>
      <c r="S236" s="17" t="str">
        <f t="shared" si="22"/>
        <v/>
      </c>
      <c r="T236" s="17">
        <f t="shared" si="23"/>
        <v>100</v>
      </c>
    </row>
    <row r="237" spans="1:20">
      <c r="A237" s="5" t="s">
        <v>60</v>
      </c>
      <c r="B237" s="1">
        <v>1993</v>
      </c>
      <c r="C237" s="1" t="s">
        <v>5</v>
      </c>
      <c r="D237" s="2">
        <v>50</v>
      </c>
      <c r="E237" s="2">
        <v>10000</v>
      </c>
      <c r="F237" s="2">
        <v>0</v>
      </c>
      <c r="G237" s="2">
        <v>600000</v>
      </c>
      <c r="H237" s="3">
        <f t="shared" si="18"/>
        <v>610050</v>
      </c>
      <c r="I237" s="3"/>
      <c r="J237" s="8" t="s">
        <v>72</v>
      </c>
      <c r="K237">
        <v>396000</v>
      </c>
      <c r="L237">
        <v>6000000</v>
      </c>
      <c r="M237">
        <v>0</v>
      </c>
      <c r="N237">
        <v>60000000</v>
      </c>
      <c r="O237" s="3">
        <f t="shared" si="19"/>
        <v>66396000</v>
      </c>
      <c r="P237" s="3"/>
      <c r="Q237" s="17">
        <f t="shared" si="20"/>
        <v>7920</v>
      </c>
      <c r="R237" s="17">
        <f t="shared" si="21"/>
        <v>600</v>
      </c>
      <c r="S237" s="17" t="str">
        <f t="shared" si="22"/>
        <v/>
      </c>
      <c r="T237" s="17">
        <f t="shared" si="23"/>
        <v>100</v>
      </c>
    </row>
    <row r="238" spans="1:20">
      <c r="A238" s="5" t="s">
        <v>60</v>
      </c>
      <c r="B238" s="1">
        <v>1994</v>
      </c>
      <c r="C238" s="1" t="s">
        <v>5</v>
      </c>
      <c r="D238" s="2">
        <v>50</v>
      </c>
      <c r="E238" s="2">
        <v>10000</v>
      </c>
      <c r="F238" s="2">
        <v>54200</v>
      </c>
      <c r="G238" s="2">
        <v>1035000</v>
      </c>
      <c r="H238" s="3">
        <f t="shared" si="18"/>
        <v>1099250</v>
      </c>
      <c r="I238" s="3"/>
      <c r="J238" s="8" t="s">
        <v>72</v>
      </c>
      <c r="K238">
        <v>396000</v>
      </c>
      <c r="L238">
        <v>6000000</v>
      </c>
      <c r="M238">
        <v>4280000</v>
      </c>
      <c r="N238">
        <v>81310000</v>
      </c>
      <c r="O238" s="3">
        <f t="shared" si="19"/>
        <v>91986000</v>
      </c>
      <c r="P238" s="3"/>
      <c r="Q238" s="17">
        <f t="shared" si="20"/>
        <v>7920</v>
      </c>
      <c r="R238" s="17">
        <f t="shared" si="21"/>
        <v>600</v>
      </c>
      <c r="S238" s="17">
        <f t="shared" si="22"/>
        <v>78.966789667896677</v>
      </c>
      <c r="T238" s="17">
        <f t="shared" si="23"/>
        <v>78.560386473429958</v>
      </c>
    </row>
    <row r="239" spans="1:20">
      <c r="A239" s="5" t="s">
        <v>60</v>
      </c>
      <c r="B239" s="1">
        <v>1995</v>
      </c>
      <c r="C239" s="1" t="s">
        <v>5</v>
      </c>
      <c r="D239" s="2">
        <v>50</v>
      </c>
      <c r="E239" s="2">
        <v>3170</v>
      </c>
      <c r="F239" s="2">
        <v>41920</v>
      </c>
      <c r="G239" s="2">
        <v>850000</v>
      </c>
      <c r="H239" s="3">
        <f t="shared" si="18"/>
        <v>895140</v>
      </c>
      <c r="I239" s="3"/>
      <c r="J239" s="8" t="s">
        <v>72</v>
      </c>
      <c r="K239">
        <v>396000</v>
      </c>
      <c r="L239">
        <v>900000</v>
      </c>
      <c r="M239">
        <v>4675000</v>
      </c>
      <c r="N239">
        <v>69835000</v>
      </c>
      <c r="O239" s="3">
        <f t="shared" si="19"/>
        <v>75806000</v>
      </c>
      <c r="P239" s="3"/>
      <c r="Q239" s="17">
        <f t="shared" si="20"/>
        <v>7920</v>
      </c>
      <c r="R239" s="17">
        <f t="shared" si="21"/>
        <v>283.9116719242902</v>
      </c>
      <c r="S239" s="17">
        <f t="shared" si="22"/>
        <v>111.5219465648855</v>
      </c>
      <c r="T239" s="17">
        <f t="shared" si="23"/>
        <v>82.158823529411762</v>
      </c>
    </row>
    <row r="240" spans="1:20">
      <c r="A240" s="5" t="s">
        <v>60</v>
      </c>
      <c r="B240" s="1">
        <v>1996</v>
      </c>
      <c r="C240" s="1" t="s">
        <v>5</v>
      </c>
      <c r="D240" s="2">
        <v>15317</v>
      </c>
      <c r="E240" s="2">
        <v>10092</v>
      </c>
      <c r="F240" s="2">
        <v>57175</v>
      </c>
      <c r="G240" s="2">
        <v>1187753</v>
      </c>
      <c r="H240" s="3">
        <f t="shared" si="18"/>
        <v>1270337</v>
      </c>
      <c r="I240" s="3"/>
      <c r="J240" s="8" t="s">
        <v>72</v>
      </c>
      <c r="K240">
        <v>2833000</v>
      </c>
      <c r="L240">
        <v>2688000</v>
      </c>
      <c r="M240">
        <v>1453000</v>
      </c>
      <c r="N240">
        <v>74427000</v>
      </c>
      <c r="O240" s="3">
        <f t="shared" si="19"/>
        <v>81401000</v>
      </c>
      <c r="P240" s="3"/>
      <c r="Q240" s="17">
        <f t="shared" si="20"/>
        <v>184.95788992622576</v>
      </c>
      <c r="R240" s="17">
        <f t="shared" si="21"/>
        <v>266.34958382877528</v>
      </c>
      <c r="S240" s="17">
        <f t="shared" si="22"/>
        <v>25.413205072146916</v>
      </c>
      <c r="T240" s="17">
        <f t="shared" si="23"/>
        <v>62.662018113193568</v>
      </c>
    </row>
    <row r="241" spans="1:20">
      <c r="A241" s="5" t="s">
        <v>60</v>
      </c>
      <c r="B241" s="1">
        <v>1997</v>
      </c>
      <c r="C241" s="1" t="s">
        <v>5</v>
      </c>
      <c r="D241" s="2">
        <v>32995</v>
      </c>
      <c r="E241" s="2">
        <v>3040</v>
      </c>
      <c r="F241" s="2">
        <v>6617</v>
      </c>
      <c r="G241" s="2">
        <v>1050367</v>
      </c>
      <c r="H241" s="3">
        <f t="shared" si="18"/>
        <v>1093019</v>
      </c>
      <c r="I241" s="3"/>
      <c r="J241" s="8" t="s">
        <v>72</v>
      </c>
      <c r="K241">
        <v>6084000</v>
      </c>
      <c r="L241">
        <v>625000</v>
      </c>
      <c r="M241">
        <v>430000</v>
      </c>
      <c r="N241">
        <v>62020000</v>
      </c>
      <c r="O241" s="3">
        <f t="shared" si="19"/>
        <v>69159000</v>
      </c>
      <c r="P241" s="3"/>
      <c r="Q241" s="17">
        <f t="shared" si="20"/>
        <v>184.39157448098197</v>
      </c>
      <c r="R241" s="17">
        <f t="shared" si="21"/>
        <v>205.59210526315789</v>
      </c>
      <c r="S241" s="17">
        <f t="shared" si="22"/>
        <v>64.984131781774224</v>
      </c>
      <c r="T241" s="17">
        <f t="shared" si="23"/>
        <v>59.046028673787355</v>
      </c>
    </row>
    <row r="242" spans="1:20">
      <c r="A242" s="5" t="s">
        <v>60</v>
      </c>
      <c r="B242" s="1">
        <v>1998</v>
      </c>
      <c r="C242" s="1" t="s">
        <v>5</v>
      </c>
      <c r="D242" s="2">
        <v>92898</v>
      </c>
      <c r="E242" s="2">
        <v>2867</v>
      </c>
      <c r="F242" s="2">
        <v>51444</v>
      </c>
      <c r="G242" s="2">
        <v>1181846</v>
      </c>
      <c r="H242" s="3">
        <f t="shared" si="18"/>
        <v>1329055</v>
      </c>
      <c r="I242" s="3"/>
      <c r="J242" s="8" t="s">
        <v>72</v>
      </c>
      <c r="K242">
        <v>19894000</v>
      </c>
      <c r="L242">
        <v>786000</v>
      </c>
      <c r="M242">
        <v>1241000</v>
      </c>
      <c r="N242">
        <v>82031000</v>
      </c>
      <c r="O242" s="3">
        <f t="shared" si="19"/>
        <v>103952000</v>
      </c>
      <c r="P242" s="3"/>
      <c r="Q242" s="17">
        <f t="shared" si="20"/>
        <v>214.14885142844841</v>
      </c>
      <c r="R242" s="17">
        <f t="shared" si="21"/>
        <v>274.15416811998602</v>
      </c>
      <c r="S242" s="17">
        <f t="shared" si="22"/>
        <v>24.12331855998756</v>
      </c>
      <c r="T242" s="17">
        <f t="shared" si="23"/>
        <v>69.409212367770422</v>
      </c>
    </row>
    <row r="243" spans="1:20">
      <c r="A243" s="5" t="s">
        <v>60</v>
      </c>
      <c r="B243" s="1">
        <v>1999</v>
      </c>
      <c r="C243" s="1" t="s">
        <v>5</v>
      </c>
      <c r="D243" s="2">
        <v>44571</v>
      </c>
      <c r="E243" s="2">
        <v>6</v>
      </c>
      <c r="F243" s="2">
        <v>20040</v>
      </c>
      <c r="G243" s="2">
        <v>1388170</v>
      </c>
      <c r="H243" s="3">
        <f t="shared" si="18"/>
        <v>1452787</v>
      </c>
      <c r="I243" s="3"/>
      <c r="J243" s="8" t="s">
        <v>72</v>
      </c>
      <c r="K243">
        <v>10944000</v>
      </c>
      <c r="L243">
        <v>3000</v>
      </c>
      <c r="M243">
        <v>1293000</v>
      </c>
      <c r="N243">
        <v>81230000</v>
      </c>
      <c r="O243" s="3">
        <f t="shared" si="19"/>
        <v>93470000</v>
      </c>
      <c r="P243" s="3"/>
      <c r="Q243" s="17">
        <f t="shared" si="20"/>
        <v>245.54082250790873</v>
      </c>
      <c r="R243" s="17">
        <f t="shared" si="21"/>
        <v>500</v>
      </c>
      <c r="S243" s="17">
        <f t="shared" si="22"/>
        <v>64.52095808383234</v>
      </c>
      <c r="T243" s="17">
        <f t="shared" si="23"/>
        <v>58.515887823537462</v>
      </c>
    </row>
    <row r="244" spans="1:20">
      <c r="A244" s="5" t="s">
        <v>60</v>
      </c>
      <c r="B244" s="1">
        <v>2000</v>
      </c>
      <c r="C244" s="1" t="s">
        <v>5</v>
      </c>
      <c r="D244" s="2">
        <v>61400</v>
      </c>
      <c r="E244" s="2">
        <v>163</v>
      </c>
      <c r="F244" s="2">
        <v>5096</v>
      </c>
      <c r="G244" s="2">
        <v>583629</v>
      </c>
      <c r="H244" s="3">
        <f t="shared" si="18"/>
        <v>650288</v>
      </c>
      <c r="I244" s="3"/>
      <c r="J244" s="8" t="s">
        <v>72</v>
      </c>
      <c r="K244">
        <v>12186000</v>
      </c>
      <c r="L244">
        <v>48000</v>
      </c>
      <c r="M244">
        <v>408000</v>
      </c>
      <c r="N244">
        <v>44122000</v>
      </c>
      <c r="O244" s="3">
        <f t="shared" si="19"/>
        <v>56764000</v>
      </c>
      <c r="P244" s="3"/>
      <c r="Q244" s="17">
        <f t="shared" si="20"/>
        <v>198.46905537459284</v>
      </c>
      <c r="R244" s="17">
        <f t="shared" si="21"/>
        <v>294.47852760736197</v>
      </c>
      <c r="S244" s="17">
        <f t="shared" si="22"/>
        <v>80.062794348508632</v>
      </c>
      <c r="T244" s="17">
        <f t="shared" si="23"/>
        <v>75.5993961917588</v>
      </c>
    </row>
    <row r="245" spans="1:20">
      <c r="A245" s="5" t="s">
        <v>60</v>
      </c>
      <c r="B245" s="1">
        <v>2001</v>
      </c>
      <c r="C245" s="1" t="s">
        <v>5</v>
      </c>
      <c r="D245" s="2">
        <v>97441</v>
      </c>
      <c r="E245" s="2">
        <v>0</v>
      </c>
      <c r="F245" s="2">
        <v>100</v>
      </c>
      <c r="G245" s="2">
        <v>6640</v>
      </c>
      <c r="H245" s="3">
        <f t="shared" si="18"/>
        <v>104181</v>
      </c>
      <c r="I245" s="3"/>
      <c r="J245" s="8" t="s">
        <v>72</v>
      </c>
      <c r="K245">
        <v>26200000</v>
      </c>
      <c r="L245">
        <v>0</v>
      </c>
      <c r="M245">
        <v>10000</v>
      </c>
      <c r="N245">
        <v>460000</v>
      </c>
      <c r="O245" s="3">
        <f t="shared" si="19"/>
        <v>26670000</v>
      </c>
      <c r="P245" s="3"/>
      <c r="Q245" s="17">
        <f t="shared" si="20"/>
        <v>268.88065598669965</v>
      </c>
      <c r="R245" s="17" t="str">
        <f t="shared" si="21"/>
        <v/>
      </c>
      <c r="S245" s="17">
        <f t="shared" si="22"/>
        <v>100</v>
      </c>
      <c r="T245" s="17">
        <f t="shared" si="23"/>
        <v>69.277108433734938</v>
      </c>
    </row>
    <row r="246" spans="1:20">
      <c r="A246" s="5" t="s">
        <v>60</v>
      </c>
      <c r="B246" s="1">
        <v>2002</v>
      </c>
      <c r="C246" s="1" t="s">
        <v>5</v>
      </c>
      <c r="D246" s="2">
        <v>50896</v>
      </c>
      <c r="E246" s="2">
        <v>1853</v>
      </c>
      <c r="F246" s="2">
        <v>19791</v>
      </c>
      <c r="G246" s="2">
        <v>1576931</v>
      </c>
      <c r="H246" s="3">
        <f t="shared" si="18"/>
        <v>1649471</v>
      </c>
      <c r="I246" s="3"/>
      <c r="J246" s="8" t="s">
        <v>72</v>
      </c>
      <c r="K246">
        <v>13500000</v>
      </c>
      <c r="L246">
        <v>587000</v>
      </c>
      <c r="M246">
        <v>1249000</v>
      </c>
      <c r="N246">
        <v>120965000</v>
      </c>
      <c r="O246" s="3">
        <f t="shared" si="19"/>
        <v>136301000</v>
      </c>
      <c r="P246" s="3"/>
      <c r="Q246" s="17">
        <f t="shared" si="20"/>
        <v>265.24677774284817</v>
      </c>
      <c r="R246" s="17">
        <f t="shared" si="21"/>
        <v>316.78359417161357</v>
      </c>
      <c r="S246" s="17">
        <f t="shared" si="22"/>
        <v>63.109494214541961</v>
      </c>
      <c r="T246" s="17">
        <f t="shared" si="23"/>
        <v>76.709126778533744</v>
      </c>
    </row>
    <row r="247" spans="1:20">
      <c r="A247" s="5" t="s">
        <v>60</v>
      </c>
      <c r="B247" s="1">
        <v>2003</v>
      </c>
      <c r="C247" s="1" t="s">
        <v>5</v>
      </c>
      <c r="D247" s="2">
        <v>37763</v>
      </c>
      <c r="E247" s="2">
        <v>266</v>
      </c>
      <c r="F247" s="2">
        <v>51327</v>
      </c>
      <c r="G247" s="2">
        <v>1351685</v>
      </c>
      <c r="H247" s="3">
        <f t="shared" si="18"/>
        <v>1441041</v>
      </c>
      <c r="I247" s="3"/>
      <c r="J247" s="8" t="s">
        <v>72</v>
      </c>
      <c r="K247">
        <v>12255000</v>
      </c>
      <c r="L247">
        <v>52000</v>
      </c>
      <c r="M247">
        <v>1813000</v>
      </c>
      <c r="N247">
        <v>92587000</v>
      </c>
      <c r="O247" s="3">
        <f t="shared" si="19"/>
        <v>106707000</v>
      </c>
      <c r="P247" s="3"/>
      <c r="Q247" s="17">
        <f t="shared" si="20"/>
        <v>324.52400497841802</v>
      </c>
      <c r="R247" s="17">
        <f t="shared" si="21"/>
        <v>195.48872180451127</v>
      </c>
      <c r="S247" s="17">
        <f t="shared" si="22"/>
        <v>35.322539793870675</v>
      </c>
      <c r="T247" s="17">
        <f t="shared" si="23"/>
        <v>68.497467975156937</v>
      </c>
    </row>
    <row r="248" spans="1:20">
      <c r="A248" s="5" t="s">
        <v>60</v>
      </c>
      <c r="B248" s="1">
        <v>2004</v>
      </c>
      <c r="C248" s="1" t="s">
        <v>5</v>
      </c>
      <c r="D248" s="2">
        <v>46747</v>
      </c>
      <c r="E248" s="2">
        <v>0</v>
      </c>
      <c r="F248" s="2">
        <v>103395</v>
      </c>
      <c r="G248" s="2">
        <v>1480116</v>
      </c>
      <c r="H248" s="3">
        <f t="shared" si="18"/>
        <v>1630258</v>
      </c>
      <c r="I248" s="3"/>
      <c r="J248" s="8" t="s">
        <v>72</v>
      </c>
      <c r="K248">
        <v>9657000</v>
      </c>
      <c r="L248">
        <v>0</v>
      </c>
      <c r="M248">
        <v>2540000</v>
      </c>
      <c r="N248">
        <v>118809000</v>
      </c>
      <c r="O248" s="3">
        <f t="shared" si="19"/>
        <v>131006000</v>
      </c>
      <c r="P248" s="3"/>
      <c r="Q248" s="17">
        <f t="shared" si="20"/>
        <v>206.58010139688108</v>
      </c>
      <c r="R248" s="17" t="str">
        <f t="shared" si="21"/>
        <v/>
      </c>
      <c r="S248" s="17">
        <f t="shared" si="22"/>
        <v>24.565984815513321</v>
      </c>
      <c r="T248" s="17">
        <f t="shared" si="23"/>
        <v>80.270059914222941</v>
      </c>
    </row>
    <row r="249" spans="1:20">
      <c r="A249" s="5" t="s">
        <v>60</v>
      </c>
      <c r="B249" s="1">
        <v>2005</v>
      </c>
      <c r="C249" s="1" t="s">
        <v>5</v>
      </c>
      <c r="D249" s="2">
        <v>22296</v>
      </c>
      <c r="E249" s="2">
        <v>600</v>
      </c>
      <c r="F249" s="2">
        <v>122009</v>
      </c>
      <c r="G249" s="2">
        <v>1147028</v>
      </c>
      <c r="H249" s="3">
        <f t="shared" si="18"/>
        <v>1291933</v>
      </c>
      <c r="I249" s="3"/>
      <c r="J249" s="8" t="s">
        <v>72</v>
      </c>
      <c r="K249">
        <v>4561000</v>
      </c>
      <c r="L249">
        <v>355000</v>
      </c>
      <c r="M249">
        <v>3055000</v>
      </c>
      <c r="N249">
        <v>98475000</v>
      </c>
      <c r="O249" s="3">
        <f t="shared" si="19"/>
        <v>106446000</v>
      </c>
      <c r="P249" s="3"/>
      <c r="Q249" s="17">
        <f t="shared" si="20"/>
        <v>204.56584140653032</v>
      </c>
      <c r="R249" s="17">
        <f t="shared" si="21"/>
        <v>591.66666666666663</v>
      </c>
      <c r="S249" s="17">
        <f t="shared" si="22"/>
        <v>25.039136457146604</v>
      </c>
      <c r="T249" s="17">
        <f t="shared" si="23"/>
        <v>85.852307005583128</v>
      </c>
    </row>
    <row r="250" spans="1:20">
      <c r="A250" s="5" t="s">
        <v>60</v>
      </c>
      <c r="B250" s="1">
        <v>2006</v>
      </c>
      <c r="C250" s="1" t="s">
        <v>5</v>
      </c>
      <c r="D250" s="2">
        <v>56511</v>
      </c>
      <c r="E250" s="2">
        <v>2717</v>
      </c>
      <c r="F250" s="2">
        <v>101228</v>
      </c>
      <c r="G250" s="2">
        <v>1040754</v>
      </c>
      <c r="H250" s="3">
        <f t="shared" si="18"/>
        <v>1201210</v>
      </c>
      <c r="I250" s="3"/>
      <c r="J250" s="8" t="s">
        <v>72</v>
      </c>
      <c r="K250">
        <v>16000000</v>
      </c>
      <c r="L250">
        <v>520000</v>
      </c>
      <c r="M250">
        <v>3218000</v>
      </c>
      <c r="N250">
        <v>103235000</v>
      </c>
      <c r="O250" s="3">
        <f t="shared" si="19"/>
        <v>122973000</v>
      </c>
      <c r="P250" s="3"/>
      <c r="Q250" s="17">
        <f t="shared" si="20"/>
        <v>283.13071791332663</v>
      </c>
      <c r="R250" s="17">
        <f t="shared" si="21"/>
        <v>191.38755980861245</v>
      </c>
      <c r="S250" s="17">
        <f t="shared" si="22"/>
        <v>31.789623424348996</v>
      </c>
      <c r="T250" s="17">
        <f t="shared" si="23"/>
        <v>99.192508508254591</v>
      </c>
    </row>
    <row r="251" spans="1:20">
      <c r="A251" s="5" t="s">
        <v>60</v>
      </c>
      <c r="B251" s="1">
        <v>2007</v>
      </c>
      <c r="C251" s="1" t="s">
        <v>5</v>
      </c>
      <c r="D251" s="2">
        <v>49539</v>
      </c>
      <c r="E251" s="2">
        <v>3255</v>
      </c>
      <c r="F251" s="2">
        <v>220000</v>
      </c>
      <c r="G251" s="2">
        <v>719890</v>
      </c>
      <c r="H251" s="3">
        <f t="shared" si="18"/>
        <v>992684</v>
      </c>
      <c r="I251" s="3"/>
      <c r="J251" s="8" t="s">
        <v>72</v>
      </c>
      <c r="K251">
        <v>20825000</v>
      </c>
      <c r="L251">
        <v>1500000</v>
      </c>
      <c r="M251">
        <v>6200000</v>
      </c>
      <c r="N251">
        <v>54897000</v>
      </c>
      <c r="O251" s="3">
        <f t="shared" si="19"/>
        <v>83422000</v>
      </c>
      <c r="P251" s="3"/>
      <c r="Q251" s="17">
        <f t="shared" si="20"/>
        <v>420.37586547972307</v>
      </c>
      <c r="R251" s="17">
        <f t="shared" si="21"/>
        <v>460.82949308755758</v>
      </c>
      <c r="S251" s="17">
        <f t="shared" si="22"/>
        <v>28.181818181818183</v>
      </c>
      <c r="T251" s="17">
        <f t="shared" si="23"/>
        <v>76.257483782244506</v>
      </c>
    </row>
    <row r="252" spans="1:20">
      <c r="A252" s="5" t="s">
        <v>60</v>
      </c>
      <c r="B252" s="1">
        <v>2008</v>
      </c>
      <c r="C252" s="1" t="s">
        <v>5</v>
      </c>
      <c r="D252" s="2">
        <v>50000</v>
      </c>
      <c r="E252" s="2">
        <v>1240</v>
      </c>
      <c r="F252" s="2">
        <v>110000</v>
      </c>
      <c r="G252" s="2">
        <v>508540</v>
      </c>
      <c r="H252" s="3">
        <f t="shared" si="18"/>
        <v>669780</v>
      </c>
      <c r="I252" s="3"/>
      <c r="J252" s="8" t="s">
        <v>72</v>
      </c>
      <c r="K252">
        <v>16000000</v>
      </c>
      <c r="L252">
        <v>776000</v>
      </c>
      <c r="M252">
        <v>3800000</v>
      </c>
      <c r="N252">
        <v>49440000</v>
      </c>
      <c r="O252" s="3">
        <f t="shared" si="19"/>
        <v>70016000</v>
      </c>
      <c r="P252" s="3"/>
      <c r="Q252" s="17">
        <f t="shared" si="20"/>
        <v>320</v>
      </c>
      <c r="R252" s="17">
        <f t="shared" si="21"/>
        <v>625.80645161290317</v>
      </c>
      <c r="S252" s="17">
        <f t="shared" si="22"/>
        <v>34.545454545454547</v>
      </c>
      <c r="T252" s="17">
        <f t="shared" si="23"/>
        <v>97.219491092146143</v>
      </c>
    </row>
    <row r="253" spans="1:20">
      <c r="A253" s="5" t="s">
        <v>60</v>
      </c>
      <c r="B253" s="1">
        <v>2009</v>
      </c>
      <c r="C253" s="1" t="s">
        <v>5</v>
      </c>
      <c r="D253" s="2">
        <v>8227</v>
      </c>
      <c r="E253" s="2">
        <v>19959</v>
      </c>
      <c r="F253" s="2">
        <v>101988</v>
      </c>
      <c r="G253" s="2">
        <v>1220055</v>
      </c>
      <c r="H253" s="3">
        <f t="shared" si="18"/>
        <v>1350229</v>
      </c>
      <c r="I253" s="3"/>
      <c r="J253" s="8" t="s">
        <v>72</v>
      </c>
      <c r="K253">
        <v>2282000</v>
      </c>
      <c r="L253">
        <v>5185000</v>
      </c>
      <c r="M253">
        <v>3850000</v>
      </c>
      <c r="N253">
        <v>220397000</v>
      </c>
      <c r="O253" s="3">
        <f t="shared" si="19"/>
        <v>231714000</v>
      </c>
      <c r="P253" s="3"/>
      <c r="Q253" s="17">
        <f t="shared" si="20"/>
        <v>277.37936064178922</v>
      </c>
      <c r="R253" s="17">
        <f t="shared" si="21"/>
        <v>259.78255423618418</v>
      </c>
      <c r="S253" s="17">
        <f t="shared" si="22"/>
        <v>37.749539161469976</v>
      </c>
      <c r="T253" s="17">
        <f t="shared" si="23"/>
        <v>180.64513485047806</v>
      </c>
    </row>
    <row r="254" spans="1:20">
      <c r="A254" s="5" t="s">
        <v>60</v>
      </c>
      <c r="B254" s="1">
        <v>2010</v>
      </c>
      <c r="C254" s="1" t="s">
        <v>5</v>
      </c>
      <c r="D254" s="2">
        <v>6599</v>
      </c>
      <c r="E254" s="2">
        <v>5000</v>
      </c>
      <c r="F254" s="2">
        <v>121869</v>
      </c>
      <c r="G254" s="2">
        <v>1699155</v>
      </c>
      <c r="H254" s="3">
        <f t="shared" si="18"/>
        <v>1832623</v>
      </c>
      <c r="I254" s="3"/>
      <c r="J254" s="8" t="s">
        <v>72</v>
      </c>
      <c r="K254">
        <v>2574000</v>
      </c>
      <c r="L254">
        <v>1500000</v>
      </c>
      <c r="M254">
        <v>5756000</v>
      </c>
      <c r="N254">
        <v>158838000</v>
      </c>
      <c r="O254" s="3">
        <f t="shared" si="19"/>
        <v>168668000</v>
      </c>
      <c r="P254" s="3"/>
      <c r="Q254" s="17">
        <f t="shared" si="20"/>
        <v>390.0590998636157</v>
      </c>
      <c r="R254" s="17">
        <f t="shared" si="21"/>
        <v>300</v>
      </c>
      <c r="S254" s="17">
        <f t="shared" si="22"/>
        <v>47.231043169304748</v>
      </c>
      <c r="T254" s="17">
        <f t="shared" si="23"/>
        <v>93.480582995665486</v>
      </c>
    </row>
    <row r="255" spans="1:20">
      <c r="A255" s="5" t="s">
        <v>60</v>
      </c>
      <c r="B255" s="1">
        <v>2011</v>
      </c>
      <c r="C255" s="1" t="s">
        <v>5</v>
      </c>
      <c r="D255" s="2">
        <v>3517</v>
      </c>
      <c r="E255" s="2">
        <v>975</v>
      </c>
      <c r="F255" s="2">
        <v>157248</v>
      </c>
      <c r="G255" s="2">
        <v>2566266</v>
      </c>
      <c r="H255" s="3">
        <f t="shared" si="18"/>
        <v>2728006</v>
      </c>
      <c r="I255" s="3"/>
      <c r="J255" s="8" t="s">
        <v>72</v>
      </c>
      <c r="K255">
        <v>1762000</v>
      </c>
      <c r="L255">
        <v>349000</v>
      </c>
      <c r="M255">
        <v>8154000</v>
      </c>
      <c r="N255">
        <v>239688000</v>
      </c>
      <c r="O255" s="3">
        <f t="shared" si="19"/>
        <v>249953000</v>
      </c>
      <c r="P255" s="3"/>
      <c r="Q255" s="17">
        <f t="shared" si="20"/>
        <v>500.99516633494454</v>
      </c>
      <c r="R255" s="17">
        <f t="shared" si="21"/>
        <v>357.94871794871796</v>
      </c>
      <c r="S255" s="17">
        <f t="shared" si="22"/>
        <v>51.854395604395606</v>
      </c>
      <c r="T255" s="17">
        <f t="shared" si="23"/>
        <v>93.399515093135321</v>
      </c>
    </row>
    <row r="256" spans="1:20">
      <c r="A256" s="5" t="s">
        <v>60</v>
      </c>
      <c r="B256" s="1">
        <v>2012</v>
      </c>
      <c r="C256" s="1" t="s">
        <v>5</v>
      </c>
      <c r="D256" s="2">
        <v>399</v>
      </c>
      <c r="E256" s="2">
        <v>15741</v>
      </c>
      <c r="F256" s="2">
        <v>161613</v>
      </c>
      <c r="G256" s="2">
        <v>3494340</v>
      </c>
      <c r="H256" s="3">
        <f t="shared" si="18"/>
        <v>3672093</v>
      </c>
      <c r="I256" s="3"/>
      <c r="J256" s="8" t="s">
        <v>72</v>
      </c>
      <c r="K256">
        <v>195000</v>
      </c>
      <c r="L256">
        <v>10390000</v>
      </c>
      <c r="M256">
        <v>9395000</v>
      </c>
      <c r="N256">
        <v>296448000</v>
      </c>
      <c r="O256" s="3">
        <f t="shared" si="19"/>
        <v>316428000</v>
      </c>
      <c r="P256" s="3"/>
      <c r="Q256" s="17">
        <f t="shared" si="20"/>
        <v>488.72180451127821</v>
      </c>
      <c r="R256" s="17">
        <f t="shared" si="21"/>
        <v>660.05971666349024</v>
      </c>
      <c r="S256" s="17">
        <f t="shared" si="22"/>
        <v>58.132699720938291</v>
      </c>
      <c r="T256" s="17">
        <f t="shared" si="23"/>
        <v>84.836621507924249</v>
      </c>
    </row>
    <row r="257" spans="1:20">
      <c r="A257" s="5" t="s">
        <v>60</v>
      </c>
      <c r="B257" s="1">
        <v>2013</v>
      </c>
      <c r="C257" s="1" t="s">
        <v>5</v>
      </c>
      <c r="D257" s="2">
        <v>15760</v>
      </c>
      <c r="E257" s="2">
        <v>0</v>
      </c>
      <c r="F257" s="2">
        <v>198046</v>
      </c>
      <c r="G257" s="2">
        <v>3706797</v>
      </c>
      <c r="H257" s="3">
        <f t="shared" si="18"/>
        <v>3920603</v>
      </c>
      <c r="I257" s="3"/>
      <c r="J257" s="8" t="s">
        <v>72</v>
      </c>
      <c r="K257">
        <v>9299000</v>
      </c>
      <c r="L257">
        <v>0</v>
      </c>
      <c r="M257">
        <v>14650000</v>
      </c>
      <c r="N257">
        <v>363372000</v>
      </c>
      <c r="O257" s="3">
        <f t="shared" si="19"/>
        <v>387321000</v>
      </c>
      <c r="P257" s="3"/>
      <c r="Q257" s="17">
        <f t="shared" si="20"/>
        <v>590.03807106598981</v>
      </c>
      <c r="R257" s="17" t="str">
        <f t="shared" si="21"/>
        <v/>
      </c>
      <c r="S257" s="17">
        <f t="shared" si="22"/>
        <v>73.972713410015857</v>
      </c>
      <c r="T257" s="17">
        <f t="shared" si="23"/>
        <v>98.028567520692391</v>
      </c>
    </row>
    <row r="258" spans="1:20">
      <c r="A258" s="5" t="s">
        <v>60</v>
      </c>
      <c r="B258" s="1">
        <v>2014</v>
      </c>
      <c r="C258" s="1" t="s">
        <v>5</v>
      </c>
      <c r="D258" s="2">
        <v>14019</v>
      </c>
      <c r="E258" s="2">
        <v>0</v>
      </c>
      <c r="F258" s="2">
        <v>214133</v>
      </c>
      <c r="G258" s="2">
        <v>3740943</v>
      </c>
      <c r="H258" s="3">
        <f t="shared" si="18"/>
        <v>3969095</v>
      </c>
      <c r="I258" s="3"/>
      <c r="J258" s="8" t="s">
        <v>72</v>
      </c>
      <c r="K258">
        <v>32692000</v>
      </c>
      <c r="L258">
        <v>0</v>
      </c>
      <c r="M258">
        <v>24575000</v>
      </c>
      <c r="N258">
        <v>408155000</v>
      </c>
      <c r="O258" s="3">
        <f t="shared" si="19"/>
        <v>465422000</v>
      </c>
      <c r="P258" s="3"/>
      <c r="Q258" s="17">
        <f t="shared" si="20"/>
        <v>2331.9780298166775</v>
      </c>
      <c r="R258" s="17" t="str">
        <f t="shared" si="21"/>
        <v/>
      </c>
      <c r="S258" s="17">
        <f t="shared" si="22"/>
        <v>114.7651226107139</v>
      </c>
      <c r="T258" s="17">
        <f t="shared" si="23"/>
        <v>109.10484335099466</v>
      </c>
    </row>
    <row r="259" spans="1:20">
      <c r="A259" s="5" t="s">
        <v>60</v>
      </c>
      <c r="B259" s="1">
        <v>2015</v>
      </c>
      <c r="C259" s="1" t="s">
        <v>5</v>
      </c>
      <c r="D259" s="2">
        <v>13525</v>
      </c>
      <c r="E259" s="2">
        <v>15</v>
      </c>
      <c r="F259" s="2">
        <v>215833</v>
      </c>
      <c r="G259" s="2">
        <v>5205940</v>
      </c>
      <c r="H259" s="3">
        <f t="shared" si="18"/>
        <v>5435313</v>
      </c>
      <c r="I259" s="3"/>
      <c r="J259" s="8" t="s">
        <v>72</v>
      </c>
      <c r="K259">
        <v>47789000</v>
      </c>
      <c r="L259">
        <v>1000</v>
      </c>
      <c r="M259">
        <v>29171000</v>
      </c>
      <c r="N259">
        <v>468122000</v>
      </c>
      <c r="O259" s="3">
        <f t="shared" si="19"/>
        <v>545083000</v>
      </c>
      <c r="P259" s="3"/>
      <c r="Q259" s="17">
        <f t="shared" si="20"/>
        <v>3533.3826247689462</v>
      </c>
      <c r="R259" s="17">
        <f t="shared" si="21"/>
        <v>66.666666666666671</v>
      </c>
      <c r="S259" s="17">
        <f t="shared" si="22"/>
        <v>135.15542108945343</v>
      </c>
      <c r="T259" s="17">
        <f t="shared" si="23"/>
        <v>89.920744380457705</v>
      </c>
    </row>
    <row r="260" spans="1:20">
      <c r="A260" s="5" t="s">
        <v>60</v>
      </c>
      <c r="B260" s="1">
        <v>2016</v>
      </c>
      <c r="C260" s="1" t="s">
        <v>5</v>
      </c>
      <c r="D260" s="2">
        <v>44972</v>
      </c>
      <c r="E260" s="2">
        <v>17627</v>
      </c>
      <c r="F260" s="2">
        <v>308100</v>
      </c>
      <c r="G260" s="2">
        <v>4843747</v>
      </c>
      <c r="H260" s="3">
        <f t="shared" si="18"/>
        <v>5214446</v>
      </c>
      <c r="I260" s="3"/>
      <c r="J260" s="8" t="s">
        <v>72</v>
      </c>
      <c r="K260">
        <v>287314000</v>
      </c>
      <c r="L260">
        <v>55054000</v>
      </c>
      <c r="M260">
        <v>18323000</v>
      </c>
      <c r="N260">
        <v>399024000</v>
      </c>
      <c r="O260" s="3">
        <f t="shared" si="19"/>
        <v>759715000</v>
      </c>
      <c r="P260" s="3"/>
      <c r="Q260" s="17">
        <f t="shared" si="20"/>
        <v>6388.7307658098371</v>
      </c>
      <c r="R260" s="17">
        <f t="shared" si="21"/>
        <v>3123.276791286095</v>
      </c>
      <c r="S260" s="17">
        <f t="shared" si="22"/>
        <v>59.470950989938331</v>
      </c>
      <c r="T260" s="17">
        <f t="shared" si="23"/>
        <v>82.379199409052532</v>
      </c>
    </row>
    <row r="261" spans="1:20">
      <c r="A261" s="5" t="s">
        <v>60</v>
      </c>
      <c r="B261" s="1">
        <v>2017</v>
      </c>
      <c r="C261" s="1" t="s">
        <v>5</v>
      </c>
      <c r="D261" s="2">
        <v>34256</v>
      </c>
      <c r="E261" s="2">
        <v>33332</v>
      </c>
      <c r="F261" s="2">
        <v>288479</v>
      </c>
      <c r="G261" s="2">
        <v>3700000</v>
      </c>
      <c r="H261" s="3">
        <f t="shared" si="18"/>
        <v>4056067</v>
      </c>
      <c r="I261" s="3"/>
      <c r="J261" s="8" t="s">
        <v>72</v>
      </c>
      <c r="K261">
        <v>300711000</v>
      </c>
      <c r="L261">
        <v>51627000</v>
      </c>
      <c r="M261">
        <v>19336000</v>
      </c>
      <c r="N261">
        <v>457415000</v>
      </c>
      <c r="O261" s="3">
        <f t="shared" si="19"/>
        <v>829089000</v>
      </c>
      <c r="P261" s="3"/>
      <c r="Q261" s="17">
        <f t="shared" si="20"/>
        <v>8778.3453993461007</v>
      </c>
      <c r="R261" s="17">
        <f t="shared" si="21"/>
        <v>1548.8719548781951</v>
      </c>
      <c r="S261" s="17">
        <f t="shared" si="22"/>
        <v>67.0274092741586</v>
      </c>
      <c r="T261" s="17">
        <f t="shared" si="23"/>
        <v>123.62567567567568</v>
      </c>
    </row>
    <row r="262" spans="1:20">
      <c r="A262" s="5" t="s">
        <v>60</v>
      </c>
      <c r="B262" s="1">
        <v>2018</v>
      </c>
      <c r="C262" s="1" t="s">
        <v>5</v>
      </c>
      <c r="D262" s="2">
        <v>33583</v>
      </c>
      <c r="E262" s="2">
        <v>20335</v>
      </c>
      <c r="F262" s="2">
        <v>37726</v>
      </c>
      <c r="G262" s="2">
        <v>4591000</v>
      </c>
      <c r="H262" s="3">
        <f t="shared" ref="H262:H265" si="24">SUM(D262:G262)</f>
        <v>4682644</v>
      </c>
      <c r="I262" s="3"/>
      <c r="J262" s="8" t="s">
        <v>72</v>
      </c>
      <c r="K262">
        <v>215771000</v>
      </c>
      <c r="L262">
        <v>64740000</v>
      </c>
      <c r="M262">
        <v>17102000</v>
      </c>
      <c r="N262">
        <v>466078000</v>
      </c>
      <c r="O262" s="3">
        <f t="shared" ref="O262:O318" si="25">SUM(K262:N262)</f>
        <v>763691000</v>
      </c>
      <c r="P262" s="3"/>
      <c r="Q262" s="17">
        <f t="shared" ref="Q262:Q318" si="26">IF(AND(D262&gt;0,K262&gt;0),K262/D262,"")</f>
        <v>6425.0066998183602</v>
      </c>
      <c r="R262" s="17">
        <f t="shared" ref="R262:R318" si="27">IF(AND(E262&gt;0,L262&gt;0),L262/E262,"")</f>
        <v>3183.6734693877552</v>
      </c>
      <c r="S262" s="17">
        <f t="shared" ref="S262:S318" si="28">IF(AND(F262&gt;0,M262&gt;0),M262/F262,"")</f>
        <v>453.32131686370144</v>
      </c>
      <c r="T262" s="17">
        <f t="shared" ref="T262:T318" si="29">IF(AND(G262&gt;0,N262&gt;0),N262/G262,"")</f>
        <v>101.51993029840993</v>
      </c>
    </row>
    <row r="263" spans="1:20">
      <c r="A263" s="5" t="s">
        <v>60</v>
      </c>
      <c r="B263" s="1">
        <v>2019</v>
      </c>
      <c r="C263" s="1" t="s">
        <v>5</v>
      </c>
      <c r="D263" s="2">
        <v>6046</v>
      </c>
      <c r="E263" s="2">
        <v>26079</v>
      </c>
      <c r="F263" s="2">
        <v>135703</v>
      </c>
      <c r="G263" s="2">
        <v>3492410</v>
      </c>
      <c r="H263" s="3">
        <f t="shared" si="24"/>
        <v>3660238</v>
      </c>
      <c r="I263" s="3"/>
      <c r="J263" s="8" t="s">
        <v>72</v>
      </c>
      <c r="K263">
        <v>8771000</v>
      </c>
      <c r="L263">
        <v>40946000</v>
      </c>
      <c r="M263">
        <v>13356000</v>
      </c>
      <c r="N263">
        <v>388986000</v>
      </c>
      <c r="O263" s="3">
        <f t="shared" si="25"/>
        <v>452059000</v>
      </c>
      <c r="P263" s="3"/>
      <c r="Q263" s="17">
        <f t="shared" si="26"/>
        <v>1450.7112140258023</v>
      </c>
      <c r="R263" s="17">
        <f t="shared" si="27"/>
        <v>1570.0755397062771</v>
      </c>
      <c r="S263" s="17">
        <f t="shared" si="28"/>
        <v>98.420816046808099</v>
      </c>
      <c r="T263" s="17">
        <f t="shared" si="29"/>
        <v>111.38039348186496</v>
      </c>
    </row>
    <row r="264" spans="1:20">
      <c r="A264" s="5" t="s">
        <v>60</v>
      </c>
      <c r="B264" s="1">
        <v>2020</v>
      </c>
      <c r="C264" s="1" t="s">
        <v>5</v>
      </c>
      <c r="D264" s="2">
        <v>10317</v>
      </c>
      <c r="E264" s="2">
        <v>21333</v>
      </c>
      <c r="F264" s="2">
        <v>14272</v>
      </c>
      <c r="G264" s="2">
        <v>1249993</v>
      </c>
      <c r="H264" s="3">
        <f t="shared" si="24"/>
        <v>1295915</v>
      </c>
      <c r="I264" s="3"/>
      <c r="J264" s="8" t="s">
        <v>72</v>
      </c>
      <c r="K264">
        <v>7086000</v>
      </c>
      <c r="L264">
        <v>20030000</v>
      </c>
      <c r="M264">
        <v>1321000</v>
      </c>
      <c r="N264">
        <v>135675000</v>
      </c>
      <c r="O264" s="3">
        <f t="shared" si="25"/>
        <v>164112000</v>
      </c>
      <c r="P264" s="3"/>
      <c r="Q264" s="17">
        <f t="shared" si="26"/>
        <v>686.82756615295148</v>
      </c>
      <c r="R264" s="17">
        <f t="shared" si="27"/>
        <v>938.92092063938503</v>
      </c>
      <c r="S264" s="17">
        <f t="shared" si="28"/>
        <v>92.558856502242151</v>
      </c>
      <c r="T264" s="17">
        <f t="shared" si="29"/>
        <v>108.54060782740383</v>
      </c>
    </row>
    <row r="265" spans="1:20">
      <c r="A265" s="5" t="s">
        <v>60</v>
      </c>
      <c r="B265" s="1">
        <v>2021</v>
      </c>
      <c r="C265" s="1" t="s">
        <v>5</v>
      </c>
      <c r="D265" s="2">
        <v>86924</v>
      </c>
      <c r="E265" s="2">
        <v>24904</v>
      </c>
      <c r="F265" s="2">
        <v>18632</v>
      </c>
      <c r="G265" s="2">
        <v>1924591</v>
      </c>
      <c r="H265" s="3">
        <f t="shared" si="24"/>
        <v>2055051</v>
      </c>
      <c r="I265" s="3"/>
      <c r="J265" s="8" t="s">
        <v>72</v>
      </c>
      <c r="K265">
        <v>99331000</v>
      </c>
      <c r="L265">
        <v>21129000</v>
      </c>
      <c r="M265">
        <v>1793000</v>
      </c>
      <c r="N265">
        <v>211190000</v>
      </c>
      <c r="O265" s="3">
        <f t="shared" si="25"/>
        <v>333443000</v>
      </c>
      <c r="P265" s="3"/>
      <c r="Q265" s="17">
        <f t="shared" si="26"/>
        <v>1142.7338824720446</v>
      </c>
      <c r="R265" s="17">
        <f t="shared" si="27"/>
        <v>848.41792483135237</v>
      </c>
      <c r="S265" s="17">
        <f t="shared" si="28"/>
        <v>96.232288535852291</v>
      </c>
      <c r="T265" s="17">
        <f t="shared" si="29"/>
        <v>109.7324054825155</v>
      </c>
    </row>
    <row r="266" spans="1:20">
      <c r="A266" s="5"/>
      <c r="B266" s="1"/>
      <c r="C266" s="1"/>
      <c r="D266" s="2"/>
      <c r="E266" s="2"/>
      <c r="F266" s="2"/>
      <c r="G266" s="2"/>
      <c r="H266" s="3"/>
      <c r="I266" s="3"/>
      <c r="J266" s="8"/>
      <c r="O266" s="3"/>
      <c r="P266" s="3"/>
      <c r="Q266" s="17"/>
      <c r="R266" s="17"/>
      <c r="S266" s="17"/>
      <c r="T266" s="17"/>
    </row>
    <row r="267" spans="1:20">
      <c r="A267" s="5" t="s">
        <v>57</v>
      </c>
      <c r="B267" s="1">
        <v>1970</v>
      </c>
      <c r="C267" s="1" t="s">
        <v>5</v>
      </c>
      <c r="D267" s="3">
        <f t="shared" ref="D267:G286" si="30">D2+D55+D108+D161+D214</f>
        <v>70556</v>
      </c>
      <c r="E267" s="3">
        <f t="shared" si="30"/>
        <v>69632</v>
      </c>
      <c r="F267" s="3">
        <f t="shared" si="30"/>
        <v>653636</v>
      </c>
      <c r="G267" s="3">
        <f t="shared" si="30"/>
        <v>729330</v>
      </c>
      <c r="H267" s="3">
        <f t="shared" ref="H267:H276" si="31">SUM(D267:G267)</f>
        <v>1523154</v>
      </c>
      <c r="I267" s="18">
        <f>H267/'Import Data'!H314</f>
        <v>0.98034677467627052</v>
      </c>
      <c r="J267" s="8" t="s">
        <v>72</v>
      </c>
      <c r="K267">
        <v>10903000</v>
      </c>
      <c r="L267">
        <v>4567000</v>
      </c>
      <c r="M267">
        <v>6431000</v>
      </c>
      <c r="N267">
        <v>10520000</v>
      </c>
      <c r="O267" s="3">
        <f t="shared" si="25"/>
        <v>32421000</v>
      </c>
      <c r="P267" s="18">
        <f>O267/'Import Data'!N314</f>
        <v>0.96620473848904787</v>
      </c>
      <c r="Q267" s="17">
        <f t="shared" si="26"/>
        <v>154.52973524576223</v>
      </c>
      <c r="R267" s="17">
        <f t="shared" si="27"/>
        <v>65.587660845588232</v>
      </c>
      <c r="S267" s="17">
        <f t="shared" si="28"/>
        <v>9.838809367905073</v>
      </c>
      <c r="T267" s="17">
        <f t="shared" si="29"/>
        <v>14.424197551177107</v>
      </c>
    </row>
    <row r="268" spans="1:20">
      <c r="A268" s="5" t="s">
        <v>57</v>
      </c>
      <c r="B268" s="1">
        <v>1971</v>
      </c>
      <c r="C268" s="1" t="s">
        <v>5</v>
      </c>
      <c r="D268" s="3">
        <f t="shared" si="30"/>
        <v>74668</v>
      </c>
      <c r="E268" s="3">
        <f t="shared" si="30"/>
        <v>69401</v>
      </c>
      <c r="F268" s="3">
        <f t="shared" si="30"/>
        <v>622656</v>
      </c>
      <c r="G268" s="3">
        <f t="shared" si="30"/>
        <v>734804</v>
      </c>
      <c r="H268" s="3">
        <f t="shared" si="31"/>
        <v>1501529</v>
      </c>
      <c r="I268" s="18">
        <f>H268/'Import Data'!H315</f>
        <v>0.8414699071739038</v>
      </c>
      <c r="J268" s="8" t="s">
        <v>72</v>
      </c>
      <c r="K268">
        <v>9287000</v>
      </c>
      <c r="L268">
        <v>4510000</v>
      </c>
      <c r="M268">
        <v>6452000</v>
      </c>
      <c r="N268">
        <v>9903000</v>
      </c>
      <c r="O268" s="3">
        <f t="shared" si="25"/>
        <v>30152000</v>
      </c>
      <c r="P268" s="18">
        <f>O268/'Import Data'!N315</f>
        <v>0.76185663390352987</v>
      </c>
      <c r="Q268" s="17">
        <f t="shared" si="26"/>
        <v>124.37724326351315</v>
      </c>
      <c r="R268" s="17">
        <f t="shared" si="27"/>
        <v>64.984654399792504</v>
      </c>
      <c r="S268" s="17">
        <f t="shared" si="28"/>
        <v>10.362061876862986</v>
      </c>
      <c r="T268" s="17">
        <f t="shared" si="29"/>
        <v>13.477063271294114</v>
      </c>
    </row>
    <row r="269" spans="1:20">
      <c r="A269" s="5" t="s">
        <v>57</v>
      </c>
      <c r="B269" s="1">
        <v>1972</v>
      </c>
      <c r="C269" s="1" t="s">
        <v>5</v>
      </c>
      <c r="D269" s="3">
        <f t="shared" si="30"/>
        <v>21196</v>
      </c>
      <c r="E269" s="3">
        <f t="shared" si="30"/>
        <v>99948</v>
      </c>
      <c r="F269" s="3">
        <f t="shared" si="30"/>
        <v>879422</v>
      </c>
      <c r="G269" s="3">
        <f t="shared" si="30"/>
        <v>960052</v>
      </c>
      <c r="H269" s="3">
        <f t="shared" si="31"/>
        <v>1960618</v>
      </c>
      <c r="I269" s="18">
        <f>H269/'Import Data'!H316</f>
        <v>0.72368971322498876</v>
      </c>
      <c r="J269" s="8" t="s">
        <v>72</v>
      </c>
      <c r="K269">
        <v>2121000</v>
      </c>
      <c r="L269">
        <v>5596000</v>
      </c>
      <c r="M269">
        <v>9467000</v>
      </c>
      <c r="N269">
        <v>13728000</v>
      </c>
      <c r="O269" s="3">
        <f t="shared" si="25"/>
        <v>30912000</v>
      </c>
      <c r="P269" s="18">
        <f>O269/'Import Data'!N316</f>
        <v>0.48883547346448225</v>
      </c>
      <c r="Q269" s="17">
        <f t="shared" si="26"/>
        <v>100.06605019815059</v>
      </c>
      <c r="R269" s="17">
        <f t="shared" si="27"/>
        <v>55.98911433945652</v>
      </c>
      <c r="S269" s="17">
        <f t="shared" si="28"/>
        <v>10.765025209740033</v>
      </c>
      <c r="T269" s="17">
        <f t="shared" si="29"/>
        <v>14.299225458620992</v>
      </c>
    </row>
    <row r="270" spans="1:20">
      <c r="A270" s="5" t="s">
        <v>57</v>
      </c>
      <c r="B270" s="1">
        <v>1973</v>
      </c>
      <c r="C270" s="1" t="s">
        <v>5</v>
      </c>
      <c r="D270" s="3">
        <f t="shared" si="30"/>
        <v>28637</v>
      </c>
      <c r="E270" s="3">
        <f t="shared" si="30"/>
        <v>104118</v>
      </c>
      <c r="F270" s="3">
        <f t="shared" si="30"/>
        <v>735382</v>
      </c>
      <c r="G270" s="3">
        <f t="shared" si="30"/>
        <v>903895</v>
      </c>
      <c r="H270" s="3">
        <f t="shared" si="31"/>
        <v>1772032</v>
      </c>
      <c r="I270" s="18">
        <f>H270/'Import Data'!H317</f>
        <v>0.91342797348426275</v>
      </c>
      <c r="J270" s="8" t="s">
        <v>72</v>
      </c>
      <c r="K270">
        <v>3837000</v>
      </c>
      <c r="L270">
        <v>9327000</v>
      </c>
      <c r="M270">
        <v>12259000</v>
      </c>
      <c r="N270">
        <v>18177000</v>
      </c>
      <c r="O270" s="3">
        <f t="shared" si="25"/>
        <v>43600000</v>
      </c>
      <c r="P270" s="18">
        <f>O270/'Import Data'!N317</f>
        <v>0.71999471563511463</v>
      </c>
      <c r="Q270" s="17">
        <f t="shared" si="26"/>
        <v>133.98749869050528</v>
      </c>
      <c r="R270" s="17">
        <f t="shared" si="27"/>
        <v>89.581052267619427</v>
      </c>
      <c r="S270" s="17">
        <f t="shared" si="28"/>
        <v>16.670247572010194</v>
      </c>
      <c r="T270" s="17">
        <f t="shared" si="29"/>
        <v>20.109636628148181</v>
      </c>
    </row>
    <row r="271" spans="1:20">
      <c r="A271" s="5" t="s">
        <v>57</v>
      </c>
      <c r="B271" s="1">
        <v>1974</v>
      </c>
      <c r="C271" s="1" t="s">
        <v>5</v>
      </c>
      <c r="D271" s="3">
        <f t="shared" si="30"/>
        <v>30232</v>
      </c>
      <c r="E271" s="3">
        <f t="shared" si="30"/>
        <v>88581</v>
      </c>
      <c r="F271" s="3">
        <f t="shared" si="30"/>
        <v>631386</v>
      </c>
      <c r="G271" s="3">
        <f t="shared" si="30"/>
        <v>972517</v>
      </c>
      <c r="H271" s="3">
        <f t="shared" si="31"/>
        <v>1722716</v>
      </c>
      <c r="I271" s="18">
        <f>H271/'Import Data'!H318</f>
        <v>0.94319683103700314</v>
      </c>
      <c r="J271" s="8" t="s">
        <v>72</v>
      </c>
      <c r="K271">
        <v>5426000</v>
      </c>
      <c r="L271">
        <v>12497000</v>
      </c>
      <c r="M271">
        <v>13989000</v>
      </c>
      <c r="N271">
        <v>26988000</v>
      </c>
      <c r="O271" s="3">
        <f t="shared" si="25"/>
        <v>58900000</v>
      </c>
      <c r="P271" s="18">
        <f>O271/'Import Data'!N318</f>
        <v>0.84297000228990149</v>
      </c>
      <c r="Q271" s="17">
        <f t="shared" si="26"/>
        <v>179.47869806827202</v>
      </c>
      <c r="R271" s="17">
        <f t="shared" si="27"/>
        <v>141.07991555751232</v>
      </c>
      <c r="S271" s="17">
        <f t="shared" si="28"/>
        <v>22.156018663701762</v>
      </c>
      <c r="T271" s="17">
        <f t="shared" si="29"/>
        <v>27.750671710623052</v>
      </c>
    </row>
    <row r="272" spans="1:20">
      <c r="A272" s="5" t="s">
        <v>57</v>
      </c>
      <c r="B272" s="1">
        <v>1975</v>
      </c>
      <c r="C272" s="1" t="s">
        <v>5</v>
      </c>
      <c r="D272" s="3">
        <f t="shared" si="30"/>
        <v>41286</v>
      </c>
      <c r="E272" s="3">
        <f t="shared" si="30"/>
        <v>95574</v>
      </c>
      <c r="F272" s="3">
        <f t="shared" si="30"/>
        <v>778886</v>
      </c>
      <c r="G272" s="3">
        <f t="shared" si="30"/>
        <v>918638</v>
      </c>
      <c r="H272" s="3">
        <f t="shared" si="31"/>
        <v>1834384</v>
      </c>
      <c r="I272" s="18">
        <f>H272/'Import Data'!H319</f>
        <v>0.85814638016627898</v>
      </c>
      <c r="J272" s="8" t="s">
        <v>72</v>
      </c>
      <c r="K272">
        <v>8225000</v>
      </c>
      <c r="L272">
        <v>16148000</v>
      </c>
      <c r="M272">
        <v>24325000</v>
      </c>
      <c r="N272">
        <v>29086000</v>
      </c>
      <c r="O272" s="3">
        <f t="shared" si="25"/>
        <v>77784000</v>
      </c>
      <c r="P272" s="18">
        <f>O272/'Import Data'!N319</f>
        <v>0.79201710620099786</v>
      </c>
      <c r="Q272" s="17">
        <f t="shared" si="26"/>
        <v>199.22007460155984</v>
      </c>
      <c r="R272" s="17">
        <f t="shared" si="27"/>
        <v>168.95808483478771</v>
      </c>
      <c r="S272" s="17">
        <f t="shared" si="28"/>
        <v>31.230500997578591</v>
      </c>
      <c r="T272" s="17">
        <f t="shared" si="29"/>
        <v>31.662091052188131</v>
      </c>
    </row>
    <row r="273" spans="1:20">
      <c r="A273" s="5" t="s">
        <v>57</v>
      </c>
      <c r="B273" s="1">
        <v>1976</v>
      </c>
      <c r="C273" s="1" t="s">
        <v>5</v>
      </c>
      <c r="D273" s="3">
        <f t="shared" si="30"/>
        <v>46122</v>
      </c>
      <c r="E273" s="3">
        <f t="shared" si="30"/>
        <v>116227</v>
      </c>
      <c r="F273" s="3">
        <f t="shared" si="30"/>
        <v>416876</v>
      </c>
      <c r="G273" s="3">
        <f t="shared" si="30"/>
        <v>555524</v>
      </c>
      <c r="H273" s="3">
        <f t="shared" si="31"/>
        <v>1134749</v>
      </c>
      <c r="I273" s="18">
        <f>H273/'Import Data'!H320</f>
        <v>0.50391833207436909</v>
      </c>
      <c r="J273" s="8" t="s">
        <v>72</v>
      </c>
      <c r="K273">
        <v>9137000</v>
      </c>
      <c r="L273">
        <v>18414000</v>
      </c>
      <c r="M273">
        <v>13705000</v>
      </c>
      <c r="N273">
        <v>18093000</v>
      </c>
      <c r="O273" s="3">
        <f t="shared" si="25"/>
        <v>59349000</v>
      </c>
      <c r="P273" s="18">
        <f>O273/'Import Data'!N320</f>
        <v>0.5343723832419438</v>
      </c>
      <c r="Q273" s="17">
        <f t="shared" si="26"/>
        <v>198.10502580113612</v>
      </c>
      <c r="R273" s="17">
        <f t="shared" si="27"/>
        <v>158.43134555654021</v>
      </c>
      <c r="S273" s="17">
        <f t="shared" si="28"/>
        <v>32.875483357161364</v>
      </c>
      <c r="T273" s="17">
        <f t="shared" si="29"/>
        <v>32.569249933396215</v>
      </c>
    </row>
    <row r="274" spans="1:20">
      <c r="A274" s="5" t="s">
        <v>57</v>
      </c>
      <c r="B274" s="1">
        <v>1977</v>
      </c>
      <c r="C274" s="1" t="s">
        <v>5</v>
      </c>
      <c r="D274" s="3">
        <f t="shared" si="30"/>
        <v>42602</v>
      </c>
      <c r="E274" s="3">
        <f t="shared" si="30"/>
        <v>71258</v>
      </c>
      <c r="F274" s="3">
        <f t="shared" si="30"/>
        <v>442645</v>
      </c>
      <c r="G274" s="3">
        <f t="shared" si="30"/>
        <v>720070</v>
      </c>
      <c r="H274" s="3">
        <f t="shared" si="31"/>
        <v>1276575</v>
      </c>
      <c r="I274" s="18">
        <f>H274/'Import Data'!H321</f>
        <v>0.44158256105605537</v>
      </c>
      <c r="J274" s="8" t="s">
        <v>72</v>
      </c>
      <c r="K274">
        <v>8566000</v>
      </c>
      <c r="L274">
        <v>10523000</v>
      </c>
      <c r="M274">
        <v>15994000</v>
      </c>
      <c r="N274">
        <v>23929000</v>
      </c>
      <c r="O274" s="3">
        <f t="shared" si="25"/>
        <v>59012000</v>
      </c>
      <c r="P274" s="18">
        <f>O274/'Import Data'!N321</f>
        <v>0.37591571008141061</v>
      </c>
      <c r="Q274" s="17">
        <f t="shared" si="26"/>
        <v>201.0703722829914</v>
      </c>
      <c r="R274" s="17">
        <f t="shared" si="27"/>
        <v>147.67464705717254</v>
      </c>
      <c r="S274" s="17">
        <f t="shared" si="28"/>
        <v>36.132792644218277</v>
      </c>
      <c r="T274" s="17">
        <f t="shared" si="29"/>
        <v>33.231491382782231</v>
      </c>
    </row>
    <row r="275" spans="1:20">
      <c r="A275" s="5" t="s">
        <v>57</v>
      </c>
      <c r="B275" s="1">
        <v>1978</v>
      </c>
      <c r="C275" s="1" t="s">
        <v>5</v>
      </c>
      <c r="D275" s="3">
        <f t="shared" si="30"/>
        <v>24409</v>
      </c>
      <c r="E275" s="3">
        <f t="shared" si="30"/>
        <v>86282</v>
      </c>
      <c r="F275" s="3">
        <f t="shared" si="30"/>
        <v>723285</v>
      </c>
      <c r="G275" s="3">
        <f t="shared" si="30"/>
        <v>996466</v>
      </c>
      <c r="H275" s="3">
        <f t="shared" si="31"/>
        <v>1830442</v>
      </c>
      <c r="I275" s="18">
        <f>H275/'Import Data'!H322</f>
        <v>0.39656299734431943</v>
      </c>
      <c r="J275" s="8" t="s">
        <v>72</v>
      </c>
      <c r="K275">
        <v>7344000</v>
      </c>
      <c r="L275">
        <v>19259000</v>
      </c>
      <c r="M275">
        <v>40542000</v>
      </c>
      <c r="N275">
        <v>48996000</v>
      </c>
      <c r="O275" s="3">
        <f t="shared" si="25"/>
        <v>116141000</v>
      </c>
      <c r="P275" s="18">
        <f>O275/'Import Data'!N322</f>
        <v>0.4295902024390334</v>
      </c>
      <c r="Q275" s="17">
        <f t="shared" si="26"/>
        <v>300.87262894833873</v>
      </c>
      <c r="R275" s="17">
        <f t="shared" si="27"/>
        <v>223.20993950070698</v>
      </c>
      <c r="S275" s="17">
        <f t="shared" si="28"/>
        <v>56.052593376055079</v>
      </c>
      <c r="T275" s="17">
        <f t="shared" si="29"/>
        <v>49.169765952877469</v>
      </c>
    </row>
    <row r="276" spans="1:20">
      <c r="A276" s="5" t="s">
        <v>57</v>
      </c>
      <c r="B276" s="1">
        <v>1979</v>
      </c>
      <c r="C276" s="1" t="s">
        <v>5</v>
      </c>
      <c r="D276" s="3">
        <f t="shared" si="30"/>
        <v>18839</v>
      </c>
      <c r="E276" s="3">
        <f t="shared" si="30"/>
        <v>104970</v>
      </c>
      <c r="F276" s="3">
        <f t="shared" si="30"/>
        <v>619289</v>
      </c>
      <c r="G276" s="3">
        <f t="shared" si="30"/>
        <v>972378</v>
      </c>
      <c r="H276" s="3">
        <f t="shared" si="31"/>
        <v>1715476</v>
      </c>
      <c r="I276" s="18">
        <f>H276/'Import Data'!H323</f>
        <v>0.28272811146186405</v>
      </c>
      <c r="J276" s="8" t="s">
        <v>72</v>
      </c>
      <c r="K276">
        <v>7018000</v>
      </c>
      <c r="L276">
        <v>27912000</v>
      </c>
      <c r="M276">
        <v>30486000</v>
      </c>
      <c r="N276">
        <v>50182000</v>
      </c>
      <c r="O276" s="3">
        <f t="shared" si="25"/>
        <v>115598000</v>
      </c>
      <c r="P276" s="18">
        <f>O276/'Import Data'!N323</f>
        <v>0.31381630026984325</v>
      </c>
      <c r="Q276" s="17">
        <f t="shared" si="26"/>
        <v>372.52508094909496</v>
      </c>
      <c r="R276" s="17">
        <f t="shared" si="27"/>
        <v>265.90454415547299</v>
      </c>
      <c r="S276" s="17">
        <f t="shared" si="28"/>
        <v>49.227420477353867</v>
      </c>
      <c r="T276" s="17">
        <f t="shared" si="29"/>
        <v>51.607502432181725</v>
      </c>
    </row>
    <row r="277" spans="1:20">
      <c r="A277" s="5" t="s">
        <v>57</v>
      </c>
      <c r="B277" s="1">
        <v>1980</v>
      </c>
      <c r="C277" s="1" t="s">
        <v>5</v>
      </c>
      <c r="D277" s="3">
        <f t="shared" si="30"/>
        <v>21126</v>
      </c>
      <c r="E277" s="3">
        <f t="shared" si="30"/>
        <v>121602</v>
      </c>
      <c r="F277" s="3">
        <f t="shared" si="30"/>
        <v>953043</v>
      </c>
      <c r="G277" s="3">
        <f t="shared" si="30"/>
        <v>1286385</v>
      </c>
      <c r="H277" s="3">
        <f>SUM(D277:G277)</f>
        <v>2382156</v>
      </c>
      <c r="I277" s="18">
        <f>H277/'Import Data'!H324</f>
        <v>0.33589529551774122</v>
      </c>
      <c r="J277" s="8" t="s">
        <v>72</v>
      </c>
      <c r="K277">
        <v>7590000</v>
      </c>
      <c r="L277">
        <v>34076000</v>
      </c>
      <c r="M277">
        <v>34846000</v>
      </c>
      <c r="N277">
        <v>76495000</v>
      </c>
      <c r="O277" s="3">
        <f t="shared" si="25"/>
        <v>153007000</v>
      </c>
      <c r="P277" s="18">
        <f>O277/'Import Data'!N324</f>
        <v>0.28886631765156762</v>
      </c>
      <c r="Q277" s="17">
        <f t="shared" si="26"/>
        <v>359.27293382561771</v>
      </c>
      <c r="R277" s="17">
        <f t="shared" si="27"/>
        <v>280.22565418331936</v>
      </c>
      <c r="S277" s="17">
        <f t="shared" si="28"/>
        <v>36.562883311665892</v>
      </c>
      <c r="T277" s="17">
        <f t="shared" si="29"/>
        <v>59.46509015574653</v>
      </c>
    </row>
    <row r="278" spans="1:20">
      <c r="A278" s="5" t="s">
        <v>57</v>
      </c>
      <c r="B278" s="1">
        <v>1981</v>
      </c>
      <c r="C278" s="1" t="s">
        <v>5</v>
      </c>
      <c r="D278" s="3">
        <f t="shared" si="30"/>
        <v>16286</v>
      </c>
      <c r="E278" s="3">
        <f t="shared" si="30"/>
        <v>161424</v>
      </c>
      <c r="F278" s="3">
        <f t="shared" si="30"/>
        <v>793210</v>
      </c>
      <c r="G278" s="3">
        <f t="shared" si="30"/>
        <v>1220559</v>
      </c>
      <c r="H278" s="3">
        <f t="shared" ref="H278:H318" si="32">SUM(D278:G278)</f>
        <v>2191479</v>
      </c>
      <c r="I278" s="18">
        <f>H278/'Import Data'!H325</f>
        <v>0.24609691493814165</v>
      </c>
      <c r="J278" s="8" t="s">
        <v>72</v>
      </c>
      <c r="K278">
        <v>6481000</v>
      </c>
      <c r="L278">
        <v>37411000</v>
      </c>
      <c r="M278">
        <v>55705000</v>
      </c>
      <c r="N278">
        <v>90273000</v>
      </c>
      <c r="O278" s="3">
        <f t="shared" si="25"/>
        <v>189870000</v>
      </c>
      <c r="P278" s="18">
        <f>O278/'Import Data'!N325</f>
        <v>0.25308542416168034</v>
      </c>
      <c r="Q278" s="17">
        <f t="shared" si="26"/>
        <v>397.94915878668797</v>
      </c>
      <c r="R278" s="17">
        <f t="shared" si="27"/>
        <v>231.75612052730696</v>
      </c>
      <c r="S278" s="17">
        <f t="shared" si="28"/>
        <v>70.227304244777542</v>
      </c>
      <c r="T278" s="17">
        <f t="shared" si="29"/>
        <v>73.960373894256648</v>
      </c>
    </row>
    <row r="279" spans="1:20">
      <c r="A279" s="5" t="s">
        <v>57</v>
      </c>
      <c r="B279" s="1">
        <v>1982</v>
      </c>
      <c r="C279" s="1" t="s">
        <v>5</v>
      </c>
      <c r="D279" s="3">
        <f t="shared" si="30"/>
        <v>15615</v>
      </c>
      <c r="E279" s="3">
        <f t="shared" si="30"/>
        <v>200226</v>
      </c>
      <c r="F279" s="3">
        <f t="shared" si="30"/>
        <v>728880</v>
      </c>
      <c r="G279" s="3">
        <f t="shared" si="30"/>
        <v>1352938</v>
      </c>
      <c r="H279" s="3">
        <f t="shared" si="32"/>
        <v>2297659</v>
      </c>
      <c r="I279" s="18">
        <f>H279/'Import Data'!H326</f>
        <v>0.23322933226114478</v>
      </c>
      <c r="J279" s="8" t="s">
        <v>72</v>
      </c>
      <c r="K279">
        <v>6589000</v>
      </c>
      <c r="L279">
        <v>51317000</v>
      </c>
      <c r="M279">
        <v>80490000</v>
      </c>
      <c r="N279">
        <v>159489000</v>
      </c>
      <c r="O279" s="3">
        <f t="shared" si="25"/>
        <v>297885000</v>
      </c>
      <c r="P279" s="18">
        <f>O279/'Import Data'!N326</f>
        <v>0.37893117963056483</v>
      </c>
      <c r="Q279" s="17">
        <f t="shared" si="26"/>
        <v>421.96605827729746</v>
      </c>
      <c r="R279" s="17">
        <f t="shared" si="27"/>
        <v>256.29538621357864</v>
      </c>
      <c r="S279" s="17">
        <f t="shared" si="28"/>
        <v>110.42970036219954</v>
      </c>
      <c r="T279" s="17">
        <f t="shared" si="29"/>
        <v>117.88345068288422</v>
      </c>
    </row>
    <row r="280" spans="1:20">
      <c r="A280" s="5" t="s">
        <v>57</v>
      </c>
      <c r="B280" s="1">
        <v>1983</v>
      </c>
      <c r="C280" s="1" t="s">
        <v>5</v>
      </c>
      <c r="D280" s="3">
        <f t="shared" si="30"/>
        <v>8326</v>
      </c>
      <c r="E280" s="3">
        <f t="shared" si="30"/>
        <v>114048</v>
      </c>
      <c r="F280" s="3">
        <f t="shared" si="30"/>
        <v>566840</v>
      </c>
      <c r="G280" s="3">
        <f t="shared" si="30"/>
        <v>1030859</v>
      </c>
      <c r="H280" s="3">
        <f t="shared" si="32"/>
        <v>1720073</v>
      </c>
      <c r="I280" s="18">
        <f>H280/'Import Data'!H327</f>
        <v>0.16310601744629299</v>
      </c>
      <c r="J280" s="8" t="s">
        <v>72</v>
      </c>
      <c r="K280">
        <v>4104000</v>
      </c>
      <c r="L280">
        <v>28153000</v>
      </c>
      <c r="M280">
        <v>29090000</v>
      </c>
      <c r="N280">
        <v>79996000</v>
      </c>
      <c r="O280" s="3">
        <f t="shared" si="25"/>
        <v>141343000</v>
      </c>
      <c r="P280" s="18">
        <f>O280/'Import Data'!N327</f>
        <v>0.18081928561651109</v>
      </c>
      <c r="Q280" s="17">
        <f t="shared" si="26"/>
        <v>492.9137641124189</v>
      </c>
      <c r="R280" s="17">
        <f t="shared" si="27"/>
        <v>246.85220258136926</v>
      </c>
      <c r="S280" s="17">
        <f t="shared" si="28"/>
        <v>51.319596358760847</v>
      </c>
      <c r="T280" s="17">
        <f t="shared" si="29"/>
        <v>77.601301438897082</v>
      </c>
    </row>
    <row r="281" spans="1:20">
      <c r="A281" s="5" t="s">
        <v>57</v>
      </c>
      <c r="B281" s="1">
        <v>1984</v>
      </c>
      <c r="C281" s="1" t="s">
        <v>5</v>
      </c>
      <c r="D281" s="3">
        <f t="shared" si="30"/>
        <v>8805</v>
      </c>
      <c r="E281" s="3">
        <f t="shared" si="30"/>
        <v>60958</v>
      </c>
      <c r="F281" s="3">
        <f t="shared" si="30"/>
        <v>353251</v>
      </c>
      <c r="G281" s="3">
        <f t="shared" si="30"/>
        <v>864462</v>
      </c>
      <c r="H281" s="3">
        <f t="shared" si="32"/>
        <v>1287476</v>
      </c>
      <c r="I281" s="18">
        <f>H281/'Import Data'!H328</f>
        <v>0.1137187766581655</v>
      </c>
      <c r="J281" s="8" t="s">
        <v>72</v>
      </c>
      <c r="K281">
        <v>5071000</v>
      </c>
      <c r="L281">
        <v>12529000</v>
      </c>
      <c r="M281">
        <v>15927000</v>
      </c>
      <c r="N281">
        <v>81078000</v>
      </c>
      <c r="O281" s="3">
        <f t="shared" si="25"/>
        <v>114605000</v>
      </c>
      <c r="P281" s="18">
        <f>O281/'Import Data'!N328</f>
        <v>0.13688183408877821</v>
      </c>
      <c r="Q281" s="17">
        <f t="shared" si="26"/>
        <v>575.92277115275408</v>
      </c>
      <c r="R281" s="17">
        <f t="shared" si="27"/>
        <v>205.53495849601364</v>
      </c>
      <c r="S281" s="17">
        <f t="shared" si="28"/>
        <v>45.086921197675309</v>
      </c>
      <c r="T281" s="17">
        <f t="shared" si="29"/>
        <v>93.790126113120067</v>
      </c>
    </row>
    <row r="282" spans="1:20">
      <c r="A282" s="5" t="s">
        <v>57</v>
      </c>
      <c r="B282" s="1">
        <v>1985</v>
      </c>
      <c r="C282" s="1" t="s">
        <v>5</v>
      </c>
      <c r="D282" s="3">
        <f t="shared" si="30"/>
        <v>7062</v>
      </c>
      <c r="E282" s="3">
        <f t="shared" si="30"/>
        <v>110764</v>
      </c>
      <c r="F282" s="3">
        <f t="shared" si="30"/>
        <v>754198</v>
      </c>
      <c r="G282" s="3">
        <f t="shared" si="30"/>
        <v>1426546</v>
      </c>
      <c r="H282" s="3">
        <f t="shared" si="32"/>
        <v>2298570</v>
      </c>
      <c r="I282" s="18">
        <f>H282/'Import Data'!H329</f>
        <v>0.22327626694616229</v>
      </c>
      <c r="J282" s="8" t="s">
        <v>72</v>
      </c>
      <c r="K282">
        <v>3158000</v>
      </c>
      <c r="L282">
        <v>22090000</v>
      </c>
      <c r="M282">
        <v>37090000</v>
      </c>
      <c r="N282">
        <v>102403000</v>
      </c>
      <c r="O282" s="3">
        <f t="shared" si="25"/>
        <v>164741000</v>
      </c>
      <c r="P282" s="18">
        <f>O282/'Import Data'!N329</f>
        <v>0.24889332733035804</v>
      </c>
      <c r="Q282" s="17">
        <f t="shared" si="26"/>
        <v>447.18210138770888</v>
      </c>
      <c r="R282" s="17">
        <f t="shared" si="27"/>
        <v>199.43302878191471</v>
      </c>
      <c r="S282" s="17">
        <f t="shared" si="28"/>
        <v>49.178067297977456</v>
      </c>
      <c r="T282" s="17">
        <f t="shared" si="29"/>
        <v>71.783875178227689</v>
      </c>
    </row>
    <row r="283" spans="1:20">
      <c r="A283" s="5" t="s">
        <v>57</v>
      </c>
      <c r="B283" s="1">
        <v>1986</v>
      </c>
      <c r="C283" s="1" t="s">
        <v>5</v>
      </c>
      <c r="D283" s="3">
        <f t="shared" si="30"/>
        <v>9225</v>
      </c>
      <c r="E283" s="3">
        <f t="shared" si="30"/>
        <v>125753</v>
      </c>
      <c r="F283" s="3">
        <f t="shared" si="30"/>
        <v>657160</v>
      </c>
      <c r="G283" s="3">
        <f t="shared" si="30"/>
        <v>909728</v>
      </c>
      <c r="H283" s="3">
        <f t="shared" si="32"/>
        <v>1701866</v>
      </c>
      <c r="I283" s="18">
        <f>H283/'Import Data'!H330</f>
        <v>0.14875283391216318</v>
      </c>
      <c r="J283" s="8" t="s">
        <v>72</v>
      </c>
      <c r="K283">
        <v>3279000</v>
      </c>
      <c r="L283">
        <v>18863000</v>
      </c>
      <c r="M283">
        <v>32909000</v>
      </c>
      <c r="N283">
        <v>60250000</v>
      </c>
      <c r="O283" s="3">
        <f t="shared" si="25"/>
        <v>115301000</v>
      </c>
      <c r="P283" s="18">
        <f>O283/'Import Data'!N330</f>
        <v>0.16614312104278761</v>
      </c>
      <c r="Q283" s="17">
        <f t="shared" si="26"/>
        <v>355.44715447154471</v>
      </c>
      <c r="R283" s="17">
        <f t="shared" si="27"/>
        <v>150.00039760482852</v>
      </c>
      <c r="S283" s="17">
        <f t="shared" si="28"/>
        <v>50.077606671130319</v>
      </c>
      <c r="T283" s="17">
        <f t="shared" si="29"/>
        <v>66.228587006226036</v>
      </c>
    </row>
    <row r="284" spans="1:20">
      <c r="A284" s="5" t="s">
        <v>57</v>
      </c>
      <c r="B284" s="1">
        <v>1987</v>
      </c>
      <c r="C284" s="1" t="s">
        <v>5</v>
      </c>
      <c r="D284" s="3">
        <f t="shared" si="30"/>
        <v>17509</v>
      </c>
      <c r="E284" s="3">
        <f t="shared" si="30"/>
        <v>119186</v>
      </c>
      <c r="F284" s="3">
        <f t="shared" si="30"/>
        <v>630027</v>
      </c>
      <c r="G284" s="3">
        <f t="shared" si="30"/>
        <v>700462</v>
      </c>
      <c r="H284" s="3">
        <f t="shared" si="32"/>
        <v>1467184</v>
      </c>
      <c r="I284" s="18">
        <f>H284/'Import Data'!H331</f>
        <v>0.12883850191644092</v>
      </c>
      <c r="J284" s="8" t="s">
        <v>72</v>
      </c>
      <c r="K284">
        <v>8044000</v>
      </c>
      <c r="L284">
        <v>21581000</v>
      </c>
      <c r="M284">
        <v>28204000</v>
      </c>
      <c r="N284">
        <v>45022000</v>
      </c>
      <c r="O284" s="3">
        <f t="shared" si="25"/>
        <v>102851000</v>
      </c>
      <c r="P284" s="18">
        <f>O284/'Import Data'!N331</f>
        <v>0.15819872088695017</v>
      </c>
      <c r="Q284" s="17">
        <f t="shared" si="26"/>
        <v>459.42086926723397</v>
      </c>
      <c r="R284" s="17">
        <f t="shared" si="27"/>
        <v>181.06992431997045</v>
      </c>
      <c r="S284" s="17">
        <f t="shared" si="28"/>
        <v>44.766335411022069</v>
      </c>
      <c r="T284" s="17">
        <f t="shared" si="29"/>
        <v>64.274721540925853</v>
      </c>
    </row>
    <row r="285" spans="1:20">
      <c r="A285" s="5" t="s">
        <v>57</v>
      </c>
      <c r="B285" s="1">
        <v>1988</v>
      </c>
      <c r="C285" s="1" t="s">
        <v>5</v>
      </c>
      <c r="D285" s="3">
        <f t="shared" si="30"/>
        <v>13361</v>
      </c>
      <c r="E285" s="3">
        <f t="shared" si="30"/>
        <v>117236</v>
      </c>
      <c r="F285" s="3">
        <f t="shared" si="30"/>
        <v>346133</v>
      </c>
      <c r="G285" s="3">
        <f t="shared" si="30"/>
        <v>733726</v>
      </c>
      <c r="H285" s="3">
        <f t="shared" si="32"/>
        <v>1210456</v>
      </c>
      <c r="I285" s="18">
        <f>H285/'Import Data'!H332</f>
        <v>0.10648327711932076</v>
      </c>
      <c r="J285" s="8" t="s">
        <v>72</v>
      </c>
      <c r="K285">
        <v>5377000</v>
      </c>
      <c r="L285">
        <v>23412000</v>
      </c>
      <c r="M285">
        <v>16950000</v>
      </c>
      <c r="N285">
        <v>52041000</v>
      </c>
      <c r="O285" s="3">
        <f t="shared" si="25"/>
        <v>97780000</v>
      </c>
      <c r="P285" s="18">
        <f>O285/'Import Data'!N332</f>
        <v>0.14540987799727562</v>
      </c>
      <c r="Q285" s="17">
        <f t="shared" si="26"/>
        <v>402.43993713045433</v>
      </c>
      <c r="R285" s="17">
        <f t="shared" si="27"/>
        <v>199.69975092974855</v>
      </c>
      <c r="S285" s="17">
        <f t="shared" si="28"/>
        <v>48.96961572574704</v>
      </c>
      <c r="T285" s="17">
        <f t="shared" si="29"/>
        <v>70.92702180377961</v>
      </c>
    </row>
    <row r="286" spans="1:20">
      <c r="A286" s="5" t="s">
        <v>57</v>
      </c>
      <c r="B286" s="1">
        <v>1989</v>
      </c>
      <c r="C286" s="1" t="s">
        <v>5</v>
      </c>
      <c r="D286" s="3">
        <f t="shared" si="30"/>
        <v>15050</v>
      </c>
      <c r="E286" s="3">
        <f t="shared" si="30"/>
        <v>122052</v>
      </c>
      <c r="F286" s="3">
        <f t="shared" si="30"/>
        <v>335523</v>
      </c>
      <c r="G286" s="3">
        <f t="shared" si="30"/>
        <v>601233</v>
      </c>
      <c r="H286" s="3">
        <f t="shared" si="32"/>
        <v>1073858</v>
      </c>
      <c r="I286" s="18">
        <f>H286/'Import Data'!H333</f>
        <v>0.11365689895994419</v>
      </c>
      <c r="J286" s="8" t="s">
        <v>72</v>
      </c>
      <c r="K286">
        <v>6396000</v>
      </c>
      <c r="L286">
        <v>17125000</v>
      </c>
      <c r="M286">
        <v>17204000</v>
      </c>
      <c r="N286">
        <v>58482000</v>
      </c>
      <c r="O286" s="3">
        <f t="shared" si="25"/>
        <v>99207000</v>
      </c>
      <c r="P286" s="18">
        <f>O286/'Import Data'!N333</f>
        <v>0.14905412897380768</v>
      </c>
      <c r="Q286" s="17">
        <f t="shared" si="26"/>
        <v>424.98338870431894</v>
      </c>
      <c r="R286" s="17">
        <f t="shared" si="27"/>
        <v>140.30904860223512</v>
      </c>
      <c r="S286" s="17">
        <f t="shared" si="28"/>
        <v>51.275173386027184</v>
      </c>
      <c r="T286" s="17">
        <f t="shared" si="29"/>
        <v>97.270109924105967</v>
      </c>
    </row>
    <row r="287" spans="1:20">
      <c r="A287" s="5" t="s">
        <v>57</v>
      </c>
      <c r="B287" s="1">
        <v>1990</v>
      </c>
      <c r="C287" s="1" t="s">
        <v>5</v>
      </c>
      <c r="D287" s="3">
        <f t="shared" ref="D287:G306" si="33">D22+D75+D128+D181+D234</f>
        <v>15050</v>
      </c>
      <c r="E287" s="3">
        <f t="shared" si="33"/>
        <v>121660</v>
      </c>
      <c r="F287" s="3">
        <f t="shared" si="33"/>
        <v>331563</v>
      </c>
      <c r="G287" s="3">
        <f t="shared" si="33"/>
        <v>967223</v>
      </c>
      <c r="H287" s="3">
        <f t="shared" si="32"/>
        <v>1435496</v>
      </c>
      <c r="I287" s="18">
        <f>H287/'Import Data'!H334</f>
        <v>0.16289963289322129</v>
      </c>
      <c r="J287" s="8" t="s">
        <v>72</v>
      </c>
      <c r="K287">
        <v>6396000</v>
      </c>
      <c r="L287">
        <v>24184000</v>
      </c>
      <c r="M287">
        <v>16313000</v>
      </c>
      <c r="N287">
        <v>91328000</v>
      </c>
      <c r="O287" s="3">
        <f t="shared" si="25"/>
        <v>138221000</v>
      </c>
      <c r="P287" s="18">
        <f>O287/'Import Data'!N334</f>
        <v>0.23094685520562341</v>
      </c>
      <c r="Q287" s="17">
        <f t="shared" si="26"/>
        <v>424.98338870431894</v>
      </c>
      <c r="R287" s="17">
        <f t="shared" si="27"/>
        <v>198.78349498602662</v>
      </c>
      <c r="S287" s="17">
        <f t="shared" si="28"/>
        <v>49.200302808214424</v>
      </c>
      <c r="T287" s="17">
        <f t="shared" si="29"/>
        <v>94.422899372740304</v>
      </c>
    </row>
    <row r="288" spans="1:20">
      <c r="A288" s="5" t="s">
        <v>57</v>
      </c>
      <c r="B288" s="1">
        <v>1991</v>
      </c>
      <c r="C288" s="1" t="s">
        <v>5</v>
      </c>
      <c r="D288" s="3">
        <f t="shared" si="33"/>
        <v>15050</v>
      </c>
      <c r="E288" s="3">
        <f t="shared" si="33"/>
        <v>58627</v>
      </c>
      <c r="F288" s="3">
        <f t="shared" si="33"/>
        <v>250000</v>
      </c>
      <c r="G288" s="3">
        <f t="shared" si="33"/>
        <v>650575</v>
      </c>
      <c r="H288" s="3">
        <f t="shared" si="32"/>
        <v>974252</v>
      </c>
      <c r="I288" s="18">
        <f>H288/'Import Data'!H335</f>
        <v>0.10805066465024263</v>
      </c>
      <c r="J288" s="8" t="s">
        <v>72</v>
      </c>
      <c r="K288">
        <v>6396000</v>
      </c>
      <c r="L288">
        <v>16874000</v>
      </c>
      <c r="M288">
        <v>11000000</v>
      </c>
      <c r="N288">
        <v>50896000</v>
      </c>
      <c r="O288" s="3">
        <f t="shared" si="25"/>
        <v>85166000</v>
      </c>
      <c r="P288" s="18">
        <f>O288/'Import Data'!N335</f>
        <v>0.1332125807884578</v>
      </c>
      <c r="Q288" s="17">
        <f t="shared" si="26"/>
        <v>424.98338870431894</v>
      </c>
      <c r="R288" s="17">
        <f t="shared" si="27"/>
        <v>287.8196053013117</v>
      </c>
      <c r="S288" s="17">
        <f t="shared" si="28"/>
        <v>44</v>
      </c>
      <c r="T288" s="17">
        <f t="shared" si="29"/>
        <v>78.23233293624871</v>
      </c>
    </row>
    <row r="289" spans="1:20">
      <c r="A289" s="5" t="s">
        <v>57</v>
      </c>
      <c r="B289" s="1">
        <v>1992</v>
      </c>
      <c r="C289" s="1" t="s">
        <v>5</v>
      </c>
      <c r="D289" s="3">
        <f t="shared" si="33"/>
        <v>20050</v>
      </c>
      <c r="E289" s="3">
        <f t="shared" si="33"/>
        <v>40000</v>
      </c>
      <c r="F289" s="3">
        <f t="shared" si="33"/>
        <v>700000</v>
      </c>
      <c r="G289" s="3">
        <f t="shared" si="33"/>
        <v>1200000</v>
      </c>
      <c r="H289" s="3">
        <f t="shared" si="32"/>
        <v>1960050</v>
      </c>
      <c r="I289" s="18">
        <f>H289/'Import Data'!H336</f>
        <v>0.19209551058762281</v>
      </c>
      <c r="J289" s="8" t="s">
        <v>72</v>
      </c>
      <c r="K289">
        <v>8396000</v>
      </c>
      <c r="L289">
        <v>9500000</v>
      </c>
      <c r="M289">
        <v>25000000</v>
      </c>
      <c r="N289">
        <v>75000000</v>
      </c>
      <c r="O289" s="3">
        <f t="shared" si="25"/>
        <v>117896000</v>
      </c>
      <c r="P289" s="18">
        <f>O289/'Import Data'!N336</f>
        <v>0.18890441336700295</v>
      </c>
      <c r="Q289" s="17">
        <f t="shared" si="26"/>
        <v>418.75311720698255</v>
      </c>
      <c r="R289" s="17">
        <f t="shared" si="27"/>
        <v>237.5</v>
      </c>
      <c r="S289" s="17">
        <f t="shared" si="28"/>
        <v>35.714285714285715</v>
      </c>
      <c r="T289" s="17">
        <f t="shared" si="29"/>
        <v>62.5</v>
      </c>
    </row>
    <row r="290" spans="1:20">
      <c r="A290" s="5" t="s">
        <v>57</v>
      </c>
      <c r="B290" s="1">
        <v>1993</v>
      </c>
      <c r="C290" s="1" t="s">
        <v>5</v>
      </c>
      <c r="D290" s="3">
        <f t="shared" si="33"/>
        <v>10050</v>
      </c>
      <c r="E290" s="3">
        <f t="shared" si="33"/>
        <v>35600</v>
      </c>
      <c r="F290" s="3">
        <f t="shared" si="33"/>
        <v>650060</v>
      </c>
      <c r="G290" s="3">
        <f t="shared" si="33"/>
        <v>1808859</v>
      </c>
      <c r="H290" s="3">
        <f t="shared" si="32"/>
        <v>2504569</v>
      </c>
      <c r="I290" s="18">
        <f>H290/'Import Data'!H337</f>
        <v>0.19096488401595141</v>
      </c>
      <c r="J290" s="8" t="s">
        <v>72</v>
      </c>
      <c r="K290">
        <v>4396000</v>
      </c>
      <c r="L290">
        <v>9183000</v>
      </c>
      <c r="M290">
        <v>17002000</v>
      </c>
      <c r="N290">
        <v>97254000</v>
      </c>
      <c r="O290" s="3">
        <f t="shared" si="25"/>
        <v>127835000</v>
      </c>
      <c r="P290" s="18">
        <f>O290/'Import Data'!N337</f>
        <v>0.17748846224335085</v>
      </c>
      <c r="Q290" s="17">
        <f t="shared" si="26"/>
        <v>437.41293532338307</v>
      </c>
      <c r="R290" s="17">
        <f t="shared" si="27"/>
        <v>257.94943820224717</v>
      </c>
      <c r="S290" s="17">
        <f t="shared" si="28"/>
        <v>26.154508814570963</v>
      </c>
      <c r="T290" s="17">
        <f t="shared" si="29"/>
        <v>53.765384698309816</v>
      </c>
    </row>
    <row r="291" spans="1:20">
      <c r="A291" s="5" t="s">
        <v>57</v>
      </c>
      <c r="B291" s="1">
        <v>1994</v>
      </c>
      <c r="C291" s="1" t="s">
        <v>5</v>
      </c>
      <c r="D291" s="3">
        <f t="shared" si="33"/>
        <v>20050</v>
      </c>
      <c r="E291" s="3">
        <f t="shared" si="33"/>
        <v>37250</v>
      </c>
      <c r="F291" s="3">
        <f t="shared" si="33"/>
        <v>909493</v>
      </c>
      <c r="G291" s="3">
        <f t="shared" si="33"/>
        <v>2122731</v>
      </c>
      <c r="H291" s="3">
        <f t="shared" si="32"/>
        <v>3089524</v>
      </c>
      <c r="I291" s="18">
        <f>H291/'Import Data'!H338</f>
        <v>0.25204557522928872</v>
      </c>
      <c r="J291" s="8" t="s">
        <v>72</v>
      </c>
      <c r="K291">
        <v>8396000</v>
      </c>
      <c r="L291">
        <v>10125000</v>
      </c>
      <c r="M291">
        <v>27585000</v>
      </c>
      <c r="N291">
        <v>217438000</v>
      </c>
      <c r="O291" s="3">
        <f t="shared" si="25"/>
        <v>263544000</v>
      </c>
      <c r="P291" s="18">
        <f>O291/'Import Data'!N338</f>
        <v>0.4057956732619909</v>
      </c>
      <c r="Q291" s="17">
        <f t="shared" si="26"/>
        <v>418.75311720698255</v>
      </c>
      <c r="R291" s="17">
        <f t="shared" si="27"/>
        <v>271.81208053691273</v>
      </c>
      <c r="S291" s="17">
        <f t="shared" si="28"/>
        <v>30.330085003402996</v>
      </c>
      <c r="T291" s="17">
        <f t="shared" si="29"/>
        <v>102.43313919662924</v>
      </c>
    </row>
    <row r="292" spans="1:20">
      <c r="A292" s="5" t="s">
        <v>57</v>
      </c>
      <c r="B292" s="1">
        <v>1995</v>
      </c>
      <c r="C292" s="1" t="s">
        <v>5</v>
      </c>
      <c r="D292" s="3">
        <f t="shared" si="33"/>
        <v>30050</v>
      </c>
      <c r="E292" s="3">
        <f t="shared" si="33"/>
        <v>34195</v>
      </c>
      <c r="F292" s="3">
        <f t="shared" si="33"/>
        <v>1979863</v>
      </c>
      <c r="G292" s="3">
        <f t="shared" si="33"/>
        <v>2144400</v>
      </c>
      <c r="H292" s="3">
        <f t="shared" si="32"/>
        <v>4188508</v>
      </c>
      <c r="I292" s="18">
        <f>H292/'Import Data'!H339</f>
        <v>0.30725386214102679</v>
      </c>
      <c r="J292" s="8" t="s">
        <v>72</v>
      </c>
      <c r="K292">
        <v>12396000</v>
      </c>
      <c r="L292">
        <v>5507000</v>
      </c>
      <c r="M292">
        <v>56675000</v>
      </c>
      <c r="N292">
        <v>156847000</v>
      </c>
      <c r="O292" s="3">
        <f t="shared" si="25"/>
        <v>231425000</v>
      </c>
      <c r="P292" s="18">
        <f>O292/'Import Data'!N339</f>
        <v>0.37242516897328615</v>
      </c>
      <c r="Q292" s="17">
        <f t="shared" si="26"/>
        <v>412.51247920133113</v>
      </c>
      <c r="R292" s="17">
        <f t="shared" si="27"/>
        <v>161.0469366866501</v>
      </c>
      <c r="S292" s="17">
        <f t="shared" si="28"/>
        <v>28.625718042106953</v>
      </c>
      <c r="T292" s="17">
        <f t="shared" si="29"/>
        <v>73.142603991792569</v>
      </c>
    </row>
    <row r="293" spans="1:20">
      <c r="A293" s="5" t="s">
        <v>57</v>
      </c>
      <c r="B293" s="1">
        <v>1996</v>
      </c>
      <c r="C293" s="1" t="s">
        <v>5</v>
      </c>
      <c r="D293" s="3">
        <f t="shared" si="33"/>
        <v>55317</v>
      </c>
      <c r="E293" s="3">
        <f t="shared" si="33"/>
        <v>31062</v>
      </c>
      <c r="F293" s="3">
        <f t="shared" si="33"/>
        <v>1718228</v>
      </c>
      <c r="G293" s="3">
        <f t="shared" si="33"/>
        <v>2524053</v>
      </c>
      <c r="H293" s="3">
        <f t="shared" si="32"/>
        <v>4328660</v>
      </c>
      <c r="I293" s="18">
        <f>H293/'Import Data'!H340</f>
        <v>0.33347220754216378</v>
      </c>
      <c r="J293" s="8" t="s">
        <v>72</v>
      </c>
      <c r="K293">
        <v>18833000</v>
      </c>
      <c r="L293">
        <v>6478000</v>
      </c>
      <c r="M293">
        <v>46253000</v>
      </c>
      <c r="N293">
        <v>183268000</v>
      </c>
      <c r="O293" s="3">
        <f t="shared" si="25"/>
        <v>254832000</v>
      </c>
      <c r="P293" s="18">
        <f>O293/'Import Data'!N340</f>
        <v>0.41954905786185265</v>
      </c>
      <c r="Q293" s="17">
        <f t="shared" si="26"/>
        <v>340.45591771064954</v>
      </c>
      <c r="R293" s="17">
        <f t="shared" si="27"/>
        <v>208.55064065417551</v>
      </c>
      <c r="S293" s="17">
        <f t="shared" si="28"/>
        <v>26.91901191227241</v>
      </c>
      <c r="T293" s="17">
        <f t="shared" si="29"/>
        <v>72.608617964836711</v>
      </c>
    </row>
    <row r="294" spans="1:20">
      <c r="A294" s="5" t="s">
        <v>57</v>
      </c>
      <c r="B294" s="1">
        <v>1997</v>
      </c>
      <c r="C294" s="1" t="s">
        <v>5</v>
      </c>
      <c r="D294" s="3">
        <f t="shared" si="33"/>
        <v>98181</v>
      </c>
      <c r="E294" s="3">
        <f t="shared" si="33"/>
        <v>113610</v>
      </c>
      <c r="F294" s="3">
        <f t="shared" si="33"/>
        <v>1675432</v>
      </c>
      <c r="G294" s="3">
        <f t="shared" si="33"/>
        <v>2695967</v>
      </c>
      <c r="H294" s="3">
        <f t="shared" si="32"/>
        <v>4583190</v>
      </c>
      <c r="I294" s="18">
        <f>H294/'Import Data'!H341</f>
        <v>0.36712165008373038</v>
      </c>
      <c r="J294" s="8" t="s">
        <v>72</v>
      </c>
      <c r="K294">
        <v>31084000</v>
      </c>
      <c r="L294">
        <v>33071000</v>
      </c>
      <c r="M294">
        <v>32430000</v>
      </c>
      <c r="N294">
        <v>161160000</v>
      </c>
      <c r="O294" s="3">
        <f t="shared" si="25"/>
        <v>257745000</v>
      </c>
      <c r="P294" s="18">
        <f>O294/'Import Data'!N341</f>
        <v>0.50456219204469599</v>
      </c>
      <c r="Q294" s="17">
        <f t="shared" si="26"/>
        <v>316.59893462075149</v>
      </c>
      <c r="R294" s="17">
        <f t="shared" si="27"/>
        <v>291.09233342135377</v>
      </c>
      <c r="S294" s="17">
        <f t="shared" si="28"/>
        <v>19.356201863161264</v>
      </c>
      <c r="T294" s="17">
        <f t="shared" si="29"/>
        <v>59.778179777423091</v>
      </c>
    </row>
    <row r="295" spans="1:20">
      <c r="A295" s="5" t="s">
        <v>57</v>
      </c>
      <c r="B295" s="1">
        <v>1998</v>
      </c>
      <c r="C295" s="1" t="s">
        <v>5</v>
      </c>
      <c r="D295" s="3">
        <f t="shared" si="33"/>
        <v>130048</v>
      </c>
      <c r="E295" s="3">
        <f t="shared" si="33"/>
        <v>150790</v>
      </c>
      <c r="F295" s="3">
        <f t="shared" si="33"/>
        <v>356478</v>
      </c>
      <c r="G295" s="3">
        <f t="shared" si="33"/>
        <v>2369067</v>
      </c>
      <c r="H295" s="3">
        <f t="shared" si="32"/>
        <v>3006383</v>
      </c>
      <c r="I295" s="18">
        <f>H295/'Import Data'!H342</f>
        <v>0.29254210936080688</v>
      </c>
      <c r="J295" s="8" t="s">
        <v>72</v>
      </c>
      <c r="K295">
        <v>35394000</v>
      </c>
      <c r="L295">
        <v>41453000</v>
      </c>
      <c r="M295">
        <v>9787000</v>
      </c>
      <c r="N295">
        <v>140281000</v>
      </c>
      <c r="O295" s="3">
        <f t="shared" si="25"/>
        <v>226915000</v>
      </c>
      <c r="P295" s="18">
        <f>O295/'Import Data'!N342</f>
        <v>0.46745250077766265</v>
      </c>
      <c r="Q295" s="17">
        <f t="shared" si="26"/>
        <v>272.16104822834643</v>
      </c>
      <c r="R295" s="17">
        <f t="shared" si="27"/>
        <v>274.90549771204985</v>
      </c>
      <c r="S295" s="17">
        <f t="shared" si="28"/>
        <v>27.454709687554352</v>
      </c>
      <c r="T295" s="17">
        <f t="shared" si="29"/>
        <v>59.213606031403927</v>
      </c>
    </row>
    <row r="296" spans="1:20">
      <c r="A296" s="5" t="s">
        <v>57</v>
      </c>
      <c r="B296" s="1">
        <v>1999</v>
      </c>
      <c r="C296" s="1" t="s">
        <v>5</v>
      </c>
      <c r="D296" s="3">
        <f t="shared" si="33"/>
        <v>97045</v>
      </c>
      <c r="E296" s="3">
        <f t="shared" si="33"/>
        <v>149108</v>
      </c>
      <c r="F296" s="3">
        <f t="shared" si="33"/>
        <v>431340</v>
      </c>
      <c r="G296" s="3">
        <f t="shared" si="33"/>
        <v>3691379</v>
      </c>
      <c r="H296" s="3">
        <f t="shared" si="32"/>
        <v>4368872</v>
      </c>
      <c r="I296" s="18">
        <f>H296/'Import Data'!H343</f>
        <v>0.40271034120216198</v>
      </c>
      <c r="J296" s="8" t="s">
        <v>72</v>
      </c>
      <c r="K296">
        <v>32944000</v>
      </c>
      <c r="L296">
        <v>41736000</v>
      </c>
      <c r="M296">
        <v>12828000</v>
      </c>
      <c r="N296">
        <v>180079000</v>
      </c>
      <c r="O296" s="3">
        <f t="shared" si="25"/>
        <v>267587000</v>
      </c>
      <c r="P296" s="18">
        <f>O296/'Import Data'!N343</f>
        <v>0.51255985902003598</v>
      </c>
      <c r="Q296" s="17">
        <f t="shared" si="26"/>
        <v>339.47137925704573</v>
      </c>
      <c r="R296" s="17">
        <f t="shared" si="27"/>
        <v>279.90449875258201</v>
      </c>
      <c r="S296" s="17">
        <f t="shared" si="28"/>
        <v>29.739880372791767</v>
      </c>
      <c r="T296" s="17">
        <f t="shared" si="29"/>
        <v>48.783665941644031</v>
      </c>
    </row>
    <row r="297" spans="1:20">
      <c r="A297" s="5" t="s">
        <v>57</v>
      </c>
      <c r="B297" s="1">
        <v>2000</v>
      </c>
      <c r="C297" s="1" t="s">
        <v>5</v>
      </c>
      <c r="D297" s="3">
        <f t="shared" si="33"/>
        <v>86561</v>
      </c>
      <c r="E297" s="3">
        <f t="shared" si="33"/>
        <v>106356</v>
      </c>
      <c r="F297" s="3">
        <f t="shared" si="33"/>
        <v>680663</v>
      </c>
      <c r="G297" s="3">
        <f t="shared" si="33"/>
        <v>2123639</v>
      </c>
      <c r="H297" s="3">
        <f t="shared" si="32"/>
        <v>2997219</v>
      </c>
      <c r="I297" s="18">
        <f>H297/'Import Data'!H344</f>
        <v>0.2746801863839699</v>
      </c>
      <c r="J297" s="8" t="s">
        <v>72</v>
      </c>
      <c r="K297">
        <v>22186000</v>
      </c>
      <c r="L297">
        <v>29821000</v>
      </c>
      <c r="M297">
        <v>19013000</v>
      </c>
      <c r="N297">
        <v>91974000</v>
      </c>
      <c r="O297" s="3">
        <f t="shared" si="25"/>
        <v>162994000</v>
      </c>
      <c r="P297" s="18">
        <f>O297/'Import Data'!N344</f>
        <v>0.34827703359608209</v>
      </c>
      <c r="Q297" s="17">
        <f t="shared" si="26"/>
        <v>256.30480239368768</v>
      </c>
      <c r="R297" s="17">
        <f t="shared" si="27"/>
        <v>280.3885065252548</v>
      </c>
      <c r="S297" s="17">
        <f t="shared" si="28"/>
        <v>27.93305938474693</v>
      </c>
      <c r="T297" s="17">
        <f t="shared" si="29"/>
        <v>43.309620891309685</v>
      </c>
    </row>
    <row r="298" spans="1:20">
      <c r="A298" s="5" t="s">
        <v>57</v>
      </c>
      <c r="B298" s="1">
        <v>2001</v>
      </c>
      <c r="C298" s="1" t="s">
        <v>5</v>
      </c>
      <c r="D298" s="3">
        <f t="shared" si="33"/>
        <v>104161</v>
      </c>
      <c r="E298" s="3">
        <f t="shared" si="33"/>
        <v>71254</v>
      </c>
      <c r="F298" s="3">
        <f t="shared" si="33"/>
        <v>9092</v>
      </c>
      <c r="G298" s="3">
        <f t="shared" si="33"/>
        <v>613047</v>
      </c>
      <c r="H298" s="3">
        <f t="shared" si="32"/>
        <v>797554</v>
      </c>
      <c r="I298" s="18">
        <f>H298/'Import Data'!H345</f>
        <v>9.5791167054969956E-2</v>
      </c>
      <c r="J298" s="8" t="s">
        <v>72</v>
      </c>
      <c r="K298">
        <v>28870000</v>
      </c>
      <c r="L298">
        <v>19812000</v>
      </c>
      <c r="M298">
        <v>300000</v>
      </c>
      <c r="N298">
        <v>20060000</v>
      </c>
      <c r="O298" s="3">
        <f t="shared" si="25"/>
        <v>69042000</v>
      </c>
      <c r="P298" s="18">
        <f>O298/'Import Data'!N345</f>
        <v>0.17693776348329723</v>
      </c>
      <c r="Q298" s="17">
        <f t="shared" si="26"/>
        <v>277.16707788903716</v>
      </c>
      <c r="R298" s="17">
        <f t="shared" si="27"/>
        <v>278.04754820781989</v>
      </c>
      <c r="S298" s="17">
        <f t="shared" si="28"/>
        <v>32.996040475142983</v>
      </c>
      <c r="T298" s="17">
        <f t="shared" si="29"/>
        <v>32.721797839317375</v>
      </c>
    </row>
    <row r="299" spans="1:20">
      <c r="A299" s="5" t="s">
        <v>57</v>
      </c>
      <c r="B299" s="1">
        <v>2002</v>
      </c>
      <c r="C299" s="1" t="s">
        <v>5</v>
      </c>
      <c r="D299" s="3">
        <f t="shared" si="33"/>
        <v>96744</v>
      </c>
      <c r="E299" s="3">
        <f t="shared" si="33"/>
        <v>91597</v>
      </c>
      <c r="F299" s="3">
        <f t="shared" si="33"/>
        <v>314407</v>
      </c>
      <c r="G299" s="3">
        <f t="shared" si="33"/>
        <v>3037616</v>
      </c>
      <c r="H299" s="3">
        <f t="shared" si="32"/>
        <v>3540364</v>
      </c>
      <c r="I299" s="18">
        <f>H299/'Import Data'!H346</f>
        <v>0.31975192691692117</v>
      </c>
      <c r="J299" s="8" t="s">
        <v>72</v>
      </c>
      <c r="K299">
        <v>28780000</v>
      </c>
      <c r="L299">
        <v>30672000</v>
      </c>
      <c r="M299">
        <v>11549000</v>
      </c>
      <c r="N299">
        <v>167701000</v>
      </c>
      <c r="O299" s="3">
        <f t="shared" si="25"/>
        <v>238702000</v>
      </c>
      <c r="P299" s="18">
        <f>O299/'Import Data'!N346</f>
        <v>0.30203476344182623</v>
      </c>
      <c r="Q299" s="17">
        <f t="shared" si="26"/>
        <v>297.48614901182503</v>
      </c>
      <c r="R299" s="17">
        <f t="shared" si="27"/>
        <v>334.8581285413278</v>
      </c>
      <c r="S299" s="17">
        <f t="shared" si="28"/>
        <v>36.732642721059008</v>
      </c>
      <c r="T299" s="17">
        <f t="shared" si="29"/>
        <v>55.208097402700012</v>
      </c>
    </row>
    <row r="300" spans="1:20">
      <c r="A300" s="5" t="s">
        <v>57</v>
      </c>
      <c r="B300" s="1">
        <v>2003</v>
      </c>
      <c r="C300" s="1" t="s">
        <v>5</v>
      </c>
      <c r="D300" s="3">
        <f t="shared" si="33"/>
        <v>54613</v>
      </c>
      <c r="E300" s="3">
        <f t="shared" si="33"/>
        <v>117294</v>
      </c>
      <c r="F300" s="3">
        <f t="shared" si="33"/>
        <v>469655</v>
      </c>
      <c r="G300" s="3">
        <f t="shared" si="33"/>
        <v>2995559</v>
      </c>
      <c r="H300" s="3">
        <f t="shared" si="32"/>
        <v>3637121</v>
      </c>
      <c r="I300" s="18">
        <f>H300/'Import Data'!H347</f>
        <v>0.3647309394061371</v>
      </c>
      <c r="J300" s="8" t="s">
        <v>72</v>
      </c>
      <c r="K300">
        <v>16555000</v>
      </c>
      <c r="L300">
        <v>32751000</v>
      </c>
      <c r="M300">
        <v>15386000</v>
      </c>
      <c r="N300">
        <v>169688000</v>
      </c>
      <c r="O300" s="3">
        <f t="shared" si="25"/>
        <v>234380000</v>
      </c>
      <c r="P300" s="18">
        <f>O300/'Import Data'!N347</f>
        <v>0.33891883762898523</v>
      </c>
      <c r="Q300" s="17">
        <f t="shared" si="26"/>
        <v>303.1329536923443</v>
      </c>
      <c r="R300" s="17">
        <f t="shared" si="27"/>
        <v>279.22144355209986</v>
      </c>
      <c r="S300" s="17">
        <f t="shared" si="28"/>
        <v>32.760217606540969</v>
      </c>
      <c r="T300" s="17">
        <f t="shared" si="29"/>
        <v>56.646522401995753</v>
      </c>
    </row>
    <row r="301" spans="1:20">
      <c r="A301" s="5" t="s">
        <v>57</v>
      </c>
      <c r="B301" s="1">
        <v>2004</v>
      </c>
      <c r="C301" s="1" t="s">
        <v>5</v>
      </c>
      <c r="D301" s="3">
        <f t="shared" si="33"/>
        <v>51777</v>
      </c>
      <c r="E301" s="3">
        <f t="shared" si="33"/>
        <v>159797</v>
      </c>
      <c r="F301" s="3">
        <f t="shared" si="33"/>
        <v>952909</v>
      </c>
      <c r="G301" s="3">
        <f t="shared" si="33"/>
        <v>2689760</v>
      </c>
      <c r="H301" s="3">
        <f t="shared" si="32"/>
        <v>3854243</v>
      </c>
      <c r="I301" s="18">
        <f>H301/'Import Data'!H348</f>
        <v>0.37113829624559602</v>
      </c>
      <c r="J301" s="8" t="s">
        <v>72</v>
      </c>
      <c r="K301">
        <v>11071000</v>
      </c>
      <c r="L301">
        <v>25280000</v>
      </c>
      <c r="M301">
        <v>26098000</v>
      </c>
      <c r="N301">
        <v>163158000</v>
      </c>
      <c r="O301" s="3">
        <f t="shared" si="25"/>
        <v>225607000</v>
      </c>
      <c r="P301" s="18">
        <f>O301/'Import Data'!N348</f>
        <v>0.29816481024301794</v>
      </c>
      <c r="Q301" s="17">
        <f t="shared" si="26"/>
        <v>213.82080846707998</v>
      </c>
      <c r="R301" s="17">
        <f t="shared" si="27"/>
        <v>158.20071715989661</v>
      </c>
      <c r="S301" s="17">
        <f t="shared" si="28"/>
        <v>27.387714881483962</v>
      </c>
      <c r="T301" s="17">
        <f t="shared" si="29"/>
        <v>60.658943548866816</v>
      </c>
    </row>
    <row r="302" spans="1:20">
      <c r="A302" s="5" t="s">
        <v>57</v>
      </c>
      <c r="B302" s="1">
        <v>2005</v>
      </c>
      <c r="C302" s="1" t="s">
        <v>5</v>
      </c>
      <c r="D302" s="3">
        <f t="shared" si="33"/>
        <v>25672</v>
      </c>
      <c r="E302" s="3">
        <f t="shared" si="33"/>
        <v>311636</v>
      </c>
      <c r="F302" s="3">
        <f t="shared" si="33"/>
        <v>1344787</v>
      </c>
      <c r="G302" s="3">
        <f t="shared" si="33"/>
        <v>2574592</v>
      </c>
      <c r="H302" s="3">
        <f t="shared" si="32"/>
        <v>4256687</v>
      </c>
      <c r="I302" s="18">
        <f>H302/'Import Data'!H349</f>
        <v>0.35567567513368481</v>
      </c>
      <c r="J302" s="8" t="s">
        <v>72</v>
      </c>
      <c r="K302">
        <v>5170000</v>
      </c>
      <c r="L302">
        <v>50738000</v>
      </c>
      <c r="M302">
        <v>32918000</v>
      </c>
      <c r="N302">
        <v>157127000</v>
      </c>
      <c r="O302" s="3">
        <f t="shared" si="25"/>
        <v>245953000</v>
      </c>
      <c r="P302" s="18">
        <f>O302/'Import Data'!N349</f>
        <v>0.24146797385364244</v>
      </c>
      <c r="Q302" s="17">
        <f t="shared" si="26"/>
        <v>201.38672483639763</v>
      </c>
      <c r="R302" s="17">
        <f t="shared" si="27"/>
        <v>162.81174190401623</v>
      </c>
      <c r="S302" s="17">
        <f t="shared" si="28"/>
        <v>24.478225919792504</v>
      </c>
      <c r="T302" s="17">
        <f t="shared" si="29"/>
        <v>61.029864149348711</v>
      </c>
    </row>
    <row r="303" spans="1:20">
      <c r="A303" s="5" t="s">
        <v>57</v>
      </c>
      <c r="B303" s="1">
        <v>2006</v>
      </c>
      <c r="C303" s="1" t="s">
        <v>5</v>
      </c>
      <c r="D303" s="3">
        <f t="shared" si="33"/>
        <v>75989</v>
      </c>
      <c r="E303" s="3">
        <f t="shared" si="33"/>
        <v>360112</v>
      </c>
      <c r="F303" s="3">
        <f t="shared" si="33"/>
        <v>1455099</v>
      </c>
      <c r="G303" s="3">
        <f t="shared" si="33"/>
        <v>2523731</v>
      </c>
      <c r="H303" s="3">
        <f t="shared" si="32"/>
        <v>4414931</v>
      </c>
      <c r="I303" s="18">
        <f>H303/'Import Data'!H350</f>
        <v>0.3578028084271942</v>
      </c>
      <c r="J303" s="8" t="s">
        <v>72</v>
      </c>
      <c r="K303">
        <v>19229000</v>
      </c>
      <c r="L303">
        <v>57486000</v>
      </c>
      <c r="M303">
        <v>33366000</v>
      </c>
      <c r="N303">
        <v>147036000</v>
      </c>
      <c r="O303" s="3">
        <f t="shared" si="25"/>
        <v>257117000</v>
      </c>
      <c r="P303" s="18">
        <f>O303/'Import Data'!N350</f>
        <v>0.27434241132209147</v>
      </c>
      <c r="Q303" s="17">
        <f t="shared" si="26"/>
        <v>253.04978352129913</v>
      </c>
      <c r="R303" s="17">
        <f t="shared" si="27"/>
        <v>159.63366952503665</v>
      </c>
      <c r="S303" s="17">
        <f t="shared" si="28"/>
        <v>22.93039855020174</v>
      </c>
      <c r="T303" s="17">
        <f t="shared" si="29"/>
        <v>58.261359867592859</v>
      </c>
    </row>
    <row r="304" spans="1:20">
      <c r="A304" s="5" t="s">
        <v>57</v>
      </c>
      <c r="B304" s="1">
        <v>2007</v>
      </c>
      <c r="C304" s="1" t="s">
        <v>5</v>
      </c>
      <c r="D304" s="3">
        <f t="shared" si="33"/>
        <v>104443</v>
      </c>
      <c r="E304" s="3">
        <f t="shared" si="33"/>
        <v>297048</v>
      </c>
      <c r="F304" s="3">
        <f t="shared" si="33"/>
        <v>1856411</v>
      </c>
      <c r="G304" s="3">
        <f t="shared" si="33"/>
        <v>1994104</v>
      </c>
      <c r="H304" s="3">
        <f t="shared" si="32"/>
        <v>4252006</v>
      </c>
      <c r="I304" s="18">
        <f>H304/'Import Data'!H351</f>
        <v>0.35014922907575147</v>
      </c>
      <c r="J304" s="8" t="s">
        <v>72</v>
      </c>
      <c r="K304">
        <v>39482000</v>
      </c>
      <c r="L304">
        <v>79421000</v>
      </c>
      <c r="M304">
        <v>46964000</v>
      </c>
      <c r="N304">
        <v>110534000</v>
      </c>
      <c r="O304" s="3">
        <f t="shared" si="25"/>
        <v>276401000</v>
      </c>
      <c r="P304" s="18">
        <f>O304/'Import Data'!N351</f>
        <v>0.2929658765944006</v>
      </c>
      <c r="Q304" s="17">
        <f t="shared" si="26"/>
        <v>378.02437693287249</v>
      </c>
      <c r="R304" s="17">
        <f t="shared" si="27"/>
        <v>267.36756349142229</v>
      </c>
      <c r="S304" s="17">
        <f t="shared" si="28"/>
        <v>25.298277159529867</v>
      </c>
      <c r="T304" s="17">
        <f t="shared" si="29"/>
        <v>55.430408845275871</v>
      </c>
    </row>
    <row r="305" spans="1:20">
      <c r="A305" s="5" t="s">
        <v>57</v>
      </c>
      <c r="B305" s="1">
        <v>2008</v>
      </c>
      <c r="C305" s="1" t="s">
        <v>5</v>
      </c>
      <c r="D305" s="3">
        <f t="shared" si="33"/>
        <v>108863</v>
      </c>
      <c r="E305" s="3">
        <f t="shared" si="33"/>
        <v>282688</v>
      </c>
      <c r="F305" s="3">
        <f t="shared" si="33"/>
        <v>1063159</v>
      </c>
      <c r="G305" s="3">
        <f t="shared" si="33"/>
        <v>2062604</v>
      </c>
      <c r="H305" s="3">
        <f t="shared" si="32"/>
        <v>3517314</v>
      </c>
      <c r="I305" s="18">
        <f>H305/'Import Data'!H352</f>
        <v>0.29116309894712999</v>
      </c>
      <c r="J305" s="8" t="s">
        <v>72</v>
      </c>
      <c r="K305">
        <v>36698000</v>
      </c>
      <c r="L305">
        <v>57283000</v>
      </c>
      <c r="M305">
        <v>28929000</v>
      </c>
      <c r="N305">
        <v>98627000</v>
      </c>
      <c r="O305" s="3">
        <f t="shared" si="25"/>
        <v>221537000</v>
      </c>
      <c r="P305" s="18">
        <f>O305/'Import Data'!N352</f>
        <v>0.21498907766165887</v>
      </c>
      <c r="Q305" s="17">
        <f t="shared" si="26"/>
        <v>337.1025968419022</v>
      </c>
      <c r="R305" s="17">
        <f t="shared" si="27"/>
        <v>202.6368292959022</v>
      </c>
      <c r="S305" s="17">
        <f t="shared" si="28"/>
        <v>27.21041725649691</v>
      </c>
      <c r="T305" s="17">
        <f t="shared" si="29"/>
        <v>47.816740392242039</v>
      </c>
    </row>
    <row r="306" spans="1:20">
      <c r="A306" s="5" t="s">
        <v>57</v>
      </c>
      <c r="B306" s="1">
        <v>2009</v>
      </c>
      <c r="C306" s="1" t="s">
        <v>5</v>
      </c>
      <c r="D306" s="3">
        <f t="shared" si="33"/>
        <v>75248</v>
      </c>
      <c r="E306" s="3">
        <f t="shared" si="33"/>
        <v>252262</v>
      </c>
      <c r="F306" s="3">
        <f t="shared" si="33"/>
        <v>1063482</v>
      </c>
      <c r="G306" s="3">
        <f t="shared" si="33"/>
        <v>3079036</v>
      </c>
      <c r="H306" s="3">
        <f t="shared" si="32"/>
        <v>4470028</v>
      </c>
      <c r="I306" s="18">
        <f>H306/'Import Data'!H353</f>
        <v>0.39603573371716366</v>
      </c>
      <c r="J306" s="8" t="s">
        <v>72</v>
      </c>
      <c r="K306">
        <v>27067000</v>
      </c>
      <c r="L306">
        <v>83674000</v>
      </c>
      <c r="M306">
        <v>47549000</v>
      </c>
      <c r="N306">
        <v>333925000</v>
      </c>
      <c r="O306" s="3">
        <f t="shared" si="25"/>
        <v>492215000</v>
      </c>
      <c r="P306" s="18">
        <f>O306/'Import Data'!N353</f>
        <v>0.46637149023984903</v>
      </c>
      <c r="Q306" s="17">
        <f t="shared" si="26"/>
        <v>359.70391239634279</v>
      </c>
      <c r="R306" s="17">
        <f t="shared" si="27"/>
        <v>331.6948252213968</v>
      </c>
      <c r="S306" s="17">
        <f t="shared" si="28"/>
        <v>44.710676814464186</v>
      </c>
      <c r="T306" s="17">
        <f t="shared" si="29"/>
        <v>108.45115159420027</v>
      </c>
    </row>
    <row r="307" spans="1:20">
      <c r="A307" s="5" t="s">
        <v>57</v>
      </c>
      <c r="B307" s="1">
        <v>2010</v>
      </c>
      <c r="C307" s="1" t="s">
        <v>5</v>
      </c>
      <c r="D307" s="3">
        <f t="shared" ref="D307:G318" si="34">D42+D95+D148+D201+D254</f>
        <v>130952</v>
      </c>
      <c r="E307" s="3">
        <f t="shared" si="34"/>
        <v>272580</v>
      </c>
      <c r="F307" s="3">
        <f t="shared" si="34"/>
        <v>1071611</v>
      </c>
      <c r="G307" s="3">
        <f t="shared" si="34"/>
        <v>3604537</v>
      </c>
      <c r="H307" s="3">
        <f t="shared" si="32"/>
        <v>5079680</v>
      </c>
      <c r="I307" s="18">
        <f>H307/'Import Data'!H354</f>
        <v>0.449430130048323</v>
      </c>
      <c r="J307" s="8" t="s">
        <v>72</v>
      </c>
      <c r="K307">
        <v>65300000</v>
      </c>
      <c r="L307">
        <v>105087000</v>
      </c>
      <c r="M307">
        <v>50526000</v>
      </c>
      <c r="N307">
        <v>256567000</v>
      </c>
      <c r="O307" s="3">
        <f t="shared" si="25"/>
        <v>477480000</v>
      </c>
      <c r="P307" s="18">
        <f>O307/'Import Data'!N354</f>
        <v>0.42314182003800016</v>
      </c>
      <c r="Q307" s="17">
        <f t="shared" si="26"/>
        <v>498.65599609017045</v>
      </c>
      <c r="R307" s="17">
        <f t="shared" si="27"/>
        <v>385.52718467972704</v>
      </c>
      <c r="S307" s="17">
        <f t="shared" si="28"/>
        <v>47.149571999540875</v>
      </c>
      <c r="T307" s="17">
        <f t="shared" si="29"/>
        <v>71.178905917736458</v>
      </c>
    </row>
    <row r="308" spans="1:20">
      <c r="A308" s="5" t="s">
        <v>57</v>
      </c>
      <c r="B308" s="1">
        <v>2011</v>
      </c>
      <c r="C308" s="1" t="s">
        <v>5</v>
      </c>
      <c r="D308" s="3">
        <f t="shared" si="34"/>
        <v>189891</v>
      </c>
      <c r="E308" s="3">
        <f t="shared" si="34"/>
        <v>528266</v>
      </c>
      <c r="F308" s="3">
        <f t="shared" si="34"/>
        <v>2173887</v>
      </c>
      <c r="G308" s="3">
        <f t="shared" si="34"/>
        <v>4844499</v>
      </c>
      <c r="H308" s="3">
        <f t="shared" si="32"/>
        <v>7736543</v>
      </c>
      <c r="I308" s="18">
        <f>H308/'Import Data'!H355</f>
        <v>0.65586317565548435</v>
      </c>
      <c r="J308" s="8" t="s">
        <v>72</v>
      </c>
      <c r="K308">
        <v>57283000</v>
      </c>
      <c r="L308">
        <v>191654000</v>
      </c>
      <c r="M308">
        <v>103933000</v>
      </c>
      <c r="N308">
        <v>343928000</v>
      </c>
      <c r="O308" s="3">
        <f t="shared" si="25"/>
        <v>696798000</v>
      </c>
      <c r="P308" s="18">
        <f>O308/'Import Data'!N355</f>
        <v>0.57000449100694262</v>
      </c>
      <c r="Q308" s="17">
        <f t="shared" si="26"/>
        <v>301.66253271613715</v>
      </c>
      <c r="R308" s="17">
        <f t="shared" si="27"/>
        <v>362.79828722651087</v>
      </c>
      <c r="S308" s="17">
        <f t="shared" si="28"/>
        <v>47.809752760838073</v>
      </c>
      <c r="T308" s="17">
        <f t="shared" si="29"/>
        <v>70.993512435444828</v>
      </c>
    </row>
    <row r="309" spans="1:20">
      <c r="A309" s="5" t="s">
        <v>57</v>
      </c>
      <c r="B309" s="1">
        <v>2012</v>
      </c>
      <c r="C309" s="1" t="s">
        <v>5</v>
      </c>
      <c r="D309" s="3">
        <f t="shared" si="34"/>
        <v>161378</v>
      </c>
      <c r="E309" s="3">
        <f t="shared" si="34"/>
        <v>459813</v>
      </c>
      <c r="F309" s="3">
        <f t="shared" si="34"/>
        <v>2167584</v>
      </c>
      <c r="G309" s="3">
        <f t="shared" si="34"/>
        <v>6019366</v>
      </c>
      <c r="H309" s="3">
        <f t="shared" si="32"/>
        <v>8808141</v>
      </c>
      <c r="I309" s="18">
        <f>H309/'Import Data'!H356</f>
        <v>0.70523301260743965</v>
      </c>
      <c r="J309" s="8" t="s">
        <v>72</v>
      </c>
      <c r="K309">
        <v>44711000</v>
      </c>
      <c r="L309">
        <v>170538000</v>
      </c>
      <c r="M309">
        <v>110862000</v>
      </c>
      <c r="N309">
        <v>424341000</v>
      </c>
      <c r="O309" s="3">
        <f t="shared" si="25"/>
        <v>750452000</v>
      </c>
      <c r="P309" s="18">
        <f>O309/'Import Data'!N356</f>
        <v>0.54778078024154986</v>
      </c>
      <c r="Q309" s="17">
        <f t="shared" si="26"/>
        <v>277.05759149326428</v>
      </c>
      <c r="R309" s="17">
        <f t="shared" si="27"/>
        <v>370.88555564979674</v>
      </c>
      <c r="S309" s="17">
        <f t="shared" si="28"/>
        <v>51.145422737942333</v>
      </c>
      <c r="T309" s="17">
        <f t="shared" si="29"/>
        <v>70.49596253160216</v>
      </c>
    </row>
    <row r="310" spans="1:20">
      <c r="A310" s="5" t="s">
        <v>57</v>
      </c>
      <c r="B310" s="1">
        <v>2013</v>
      </c>
      <c r="C310" s="1" t="s">
        <v>5</v>
      </c>
      <c r="D310" s="3">
        <f t="shared" si="34"/>
        <v>124928</v>
      </c>
      <c r="E310" s="3">
        <f t="shared" si="34"/>
        <v>931060</v>
      </c>
      <c r="F310" s="3">
        <f t="shared" si="34"/>
        <v>2152991</v>
      </c>
      <c r="G310" s="3">
        <f t="shared" si="34"/>
        <v>6599302</v>
      </c>
      <c r="H310" s="3">
        <f t="shared" si="32"/>
        <v>9808281</v>
      </c>
      <c r="I310" s="18">
        <f>H310/'Import Data'!H357</f>
        <v>0.85255927781397134</v>
      </c>
      <c r="J310" s="8" t="s">
        <v>72</v>
      </c>
      <c r="K310">
        <v>64088000</v>
      </c>
      <c r="L310">
        <v>297936000</v>
      </c>
      <c r="M310">
        <v>159134000</v>
      </c>
      <c r="N310">
        <v>575315000</v>
      </c>
      <c r="O310" s="3">
        <f t="shared" si="25"/>
        <v>1096473000</v>
      </c>
      <c r="P310" s="18">
        <f>O310/'Import Data'!N357</f>
        <v>0.78919911411747512</v>
      </c>
      <c r="Q310" s="17">
        <f t="shared" si="26"/>
        <v>512.99948770491801</v>
      </c>
      <c r="R310" s="17">
        <f t="shared" si="27"/>
        <v>319.99656305716064</v>
      </c>
      <c r="S310" s="17">
        <f t="shared" si="28"/>
        <v>73.912988953507011</v>
      </c>
      <c r="T310" s="17">
        <f t="shared" si="29"/>
        <v>87.178159144709554</v>
      </c>
    </row>
    <row r="311" spans="1:20">
      <c r="A311" s="5" t="s">
        <v>57</v>
      </c>
      <c r="B311" s="1">
        <v>2014</v>
      </c>
      <c r="C311" s="1" t="s">
        <v>5</v>
      </c>
      <c r="D311" s="3">
        <f t="shared" si="34"/>
        <v>149688</v>
      </c>
      <c r="E311" s="3">
        <f t="shared" si="34"/>
        <v>560407</v>
      </c>
      <c r="F311" s="3">
        <f t="shared" si="34"/>
        <v>2935576</v>
      </c>
      <c r="G311" s="3">
        <f t="shared" si="34"/>
        <v>5824862</v>
      </c>
      <c r="H311" s="3">
        <f t="shared" si="32"/>
        <v>9470533</v>
      </c>
      <c r="I311" s="18">
        <f>H311/'Import Data'!H358</f>
        <v>0.70539404654117166</v>
      </c>
      <c r="J311" s="8" t="s">
        <v>72</v>
      </c>
      <c r="K311">
        <v>134489000</v>
      </c>
      <c r="L311">
        <v>305407000</v>
      </c>
      <c r="M311">
        <v>215946000</v>
      </c>
      <c r="N311">
        <v>608206000</v>
      </c>
      <c r="O311" s="3">
        <f t="shared" si="25"/>
        <v>1264048000</v>
      </c>
      <c r="P311" s="18">
        <f>O311/'Import Data'!N358</f>
        <v>0.75922674731142425</v>
      </c>
      <c r="Q311" s="17">
        <f t="shared" si="26"/>
        <v>898.46213457324563</v>
      </c>
      <c r="R311" s="17">
        <f t="shared" si="27"/>
        <v>544.9735638562687</v>
      </c>
      <c r="S311" s="17">
        <f t="shared" si="28"/>
        <v>73.561713271943901</v>
      </c>
      <c r="T311" s="17">
        <f t="shared" si="29"/>
        <v>104.41552091706207</v>
      </c>
    </row>
    <row r="312" spans="1:20">
      <c r="A312" s="5" t="s">
        <v>57</v>
      </c>
      <c r="B312" s="1">
        <v>2015</v>
      </c>
      <c r="C312" s="1" t="s">
        <v>5</v>
      </c>
      <c r="D312" s="3">
        <f t="shared" si="34"/>
        <v>141409</v>
      </c>
      <c r="E312" s="3">
        <f t="shared" si="34"/>
        <v>525035</v>
      </c>
      <c r="F312" s="3">
        <f t="shared" si="34"/>
        <v>2800958</v>
      </c>
      <c r="G312" s="3">
        <f t="shared" si="34"/>
        <v>7696719</v>
      </c>
      <c r="H312" s="3">
        <f t="shared" si="32"/>
        <v>11164121</v>
      </c>
      <c r="I312" s="18">
        <f>H312/'Import Data'!H359</f>
        <v>0.82630733000080381</v>
      </c>
      <c r="J312" s="8" t="s">
        <v>72</v>
      </c>
      <c r="K312">
        <v>155518000</v>
      </c>
      <c r="L312">
        <v>270558000</v>
      </c>
      <c r="M312">
        <v>245797000</v>
      </c>
      <c r="N312">
        <v>714384000</v>
      </c>
      <c r="O312" s="3">
        <f t="shared" si="25"/>
        <v>1386257000</v>
      </c>
      <c r="P312" s="18">
        <f>O312/'Import Data'!N359</f>
        <v>0.79294433258591501</v>
      </c>
      <c r="Q312" s="17">
        <f t="shared" si="26"/>
        <v>1099.7744132268808</v>
      </c>
      <c r="R312" s="17">
        <f t="shared" si="27"/>
        <v>515.31421714742828</v>
      </c>
      <c r="S312" s="17">
        <f t="shared" si="28"/>
        <v>87.754618241330292</v>
      </c>
      <c r="T312" s="17">
        <f t="shared" si="29"/>
        <v>92.816692411402826</v>
      </c>
    </row>
    <row r="313" spans="1:20">
      <c r="A313" s="5" t="s">
        <v>57</v>
      </c>
      <c r="B313" s="1">
        <v>2016</v>
      </c>
      <c r="C313" s="1" t="s">
        <v>5</v>
      </c>
      <c r="D313" s="3">
        <f t="shared" si="34"/>
        <v>120861</v>
      </c>
      <c r="E313" s="3">
        <f t="shared" si="34"/>
        <v>134638</v>
      </c>
      <c r="F313" s="3">
        <f t="shared" si="34"/>
        <v>2483403</v>
      </c>
      <c r="G313" s="3">
        <f t="shared" si="34"/>
        <v>7074477</v>
      </c>
      <c r="H313" s="3">
        <f t="shared" si="32"/>
        <v>9813379</v>
      </c>
      <c r="I313" s="18">
        <f>H313/'Import Data'!H360</f>
        <v>0.70090312518726272</v>
      </c>
      <c r="J313" s="8" t="s">
        <v>72</v>
      </c>
      <c r="K313">
        <v>326927000</v>
      </c>
      <c r="L313">
        <v>110324000</v>
      </c>
      <c r="M313">
        <v>207759000</v>
      </c>
      <c r="N313">
        <v>582518000</v>
      </c>
      <c r="O313" s="3">
        <f t="shared" si="25"/>
        <v>1227528000</v>
      </c>
      <c r="P313" s="18">
        <f>O313/'Import Data'!N360</f>
        <v>0.82319126706196832</v>
      </c>
      <c r="Q313" s="17">
        <f t="shared" si="26"/>
        <v>2704.9834106949306</v>
      </c>
      <c r="R313" s="17">
        <f t="shared" si="27"/>
        <v>819.41205306080008</v>
      </c>
      <c r="S313" s="17">
        <f t="shared" si="28"/>
        <v>83.658995338251586</v>
      </c>
      <c r="T313" s="17">
        <f t="shared" si="29"/>
        <v>82.340786463790892</v>
      </c>
    </row>
    <row r="314" spans="1:20">
      <c r="A314" s="5" t="s">
        <v>57</v>
      </c>
      <c r="B314" s="1">
        <v>2017</v>
      </c>
      <c r="C314" s="1" t="s">
        <v>5</v>
      </c>
      <c r="D314" s="3">
        <f t="shared" si="34"/>
        <v>151465</v>
      </c>
      <c r="E314" s="3">
        <f t="shared" si="34"/>
        <v>150199</v>
      </c>
      <c r="F314" s="3">
        <f t="shared" si="34"/>
        <v>2468387</v>
      </c>
      <c r="G314" s="3">
        <f t="shared" si="34"/>
        <v>5934772</v>
      </c>
      <c r="H314" s="3">
        <f t="shared" si="32"/>
        <v>8704823</v>
      </c>
      <c r="I314" s="18">
        <f>H314/'Import Data'!H361</f>
        <v>0.69365201866404125</v>
      </c>
      <c r="J314" s="8" t="s">
        <v>72</v>
      </c>
      <c r="K314">
        <v>352480000</v>
      </c>
      <c r="L314">
        <v>102448000</v>
      </c>
      <c r="M314">
        <v>208524000</v>
      </c>
      <c r="N314">
        <v>627866000</v>
      </c>
      <c r="O314" s="3">
        <f t="shared" si="25"/>
        <v>1291318000</v>
      </c>
      <c r="P314" s="18">
        <f>O314/'Import Data'!N361</f>
        <v>0.91291158391097948</v>
      </c>
      <c r="Q314" s="17">
        <f t="shared" si="26"/>
        <v>2327.1382827715975</v>
      </c>
      <c r="R314" s="17">
        <f t="shared" si="27"/>
        <v>682.08177151645486</v>
      </c>
      <c r="S314" s="17">
        <f t="shared" si="28"/>
        <v>84.477839171896463</v>
      </c>
      <c r="T314" s="17">
        <f t="shared" si="29"/>
        <v>105.7944601747127</v>
      </c>
    </row>
    <row r="315" spans="1:20">
      <c r="A315" s="5" t="s">
        <v>57</v>
      </c>
      <c r="B315" s="1">
        <v>2018</v>
      </c>
      <c r="C315" s="1" t="s">
        <v>5</v>
      </c>
      <c r="D315" s="3">
        <f t="shared" si="34"/>
        <v>175250</v>
      </c>
      <c r="E315" s="3">
        <f t="shared" si="34"/>
        <v>128033</v>
      </c>
      <c r="F315" s="3">
        <f t="shared" si="34"/>
        <v>1273873</v>
      </c>
      <c r="G315" s="3">
        <f t="shared" si="34"/>
        <v>5924836</v>
      </c>
      <c r="H315" s="3">
        <f t="shared" si="32"/>
        <v>7501992</v>
      </c>
      <c r="I315" s="18">
        <f>H315/'Import Data'!H362</f>
        <v>0.75448649405381141</v>
      </c>
      <c r="J315" s="8" t="s">
        <v>72</v>
      </c>
      <c r="K315">
        <v>276610000</v>
      </c>
      <c r="L315">
        <v>108085000</v>
      </c>
      <c r="M315">
        <v>119104000</v>
      </c>
      <c r="N315">
        <v>554100000</v>
      </c>
      <c r="O315" s="3">
        <f t="shared" si="25"/>
        <v>1057899000</v>
      </c>
      <c r="P315" s="18">
        <f>O315/'Import Data'!N362</f>
        <v>0.79542115480914832</v>
      </c>
      <c r="Q315" s="17">
        <f t="shared" si="26"/>
        <v>1578.3737517831669</v>
      </c>
      <c r="R315" s="17">
        <f t="shared" si="27"/>
        <v>844.19641811095573</v>
      </c>
      <c r="S315" s="17">
        <f t="shared" si="28"/>
        <v>93.497546458712918</v>
      </c>
      <c r="T315" s="17">
        <f t="shared" si="29"/>
        <v>93.521575955857685</v>
      </c>
    </row>
    <row r="316" spans="1:20">
      <c r="A316" s="5" t="s">
        <v>57</v>
      </c>
      <c r="B316" s="1">
        <v>2019</v>
      </c>
      <c r="C316" s="1" t="s">
        <v>5</v>
      </c>
      <c r="D316" s="3">
        <f t="shared" si="34"/>
        <v>177283</v>
      </c>
      <c r="E316" s="3">
        <f t="shared" si="34"/>
        <v>281207</v>
      </c>
      <c r="F316" s="3">
        <f t="shared" si="34"/>
        <v>2408303</v>
      </c>
      <c r="G316" s="3">
        <f t="shared" si="34"/>
        <v>4649672</v>
      </c>
      <c r="H316" s="3">
        <f t="shared" si="32"/>
        <v>7516465</v>
      </c>
      <c r="I316" s="18">
        <f>H316/'Import Data'!H363</f>
        <v>0.69435114331755154</v>
      </c>
      <c r="J316" s="8" t="s">
        <v>72</v>
      </c>
      <c r="K316">
        <v>75847000</v>
      </c>
      <c r="L316">
        <v>112371000</v>
      </c>
      <c r="M316">
        <v>206362000</v>
      </c>
      <c r="N316">
        <v>483075000</v>
      </c>
      <c r="O316" s="3">
        <f t="shared" si="25"/>
        <v>877655000</v>
      </c>
      <c r="P316" s="18">
        <f>O316/'Import Data'!N363</f>
        <v>0.63425881427917929</v>
      </c>
      <c r="Q316" s="17">
        <f t="shared" si="26"/>
        <v>427.83007959025963</v>
      </c>
      <c r="R316" s="17">
        <f t="shared" si="27"/>
        <v>399.60242810456356</v>
      </c>
      <c r="S316" s="17">
        <f t="shared" si="28"/>
        <v>85.687722848827576</v>
      </c>
      <c r="T316" s="17">
        <f t="shared" si="29"/>
        <v>103.8944252411783</v>
      </c>
    </row>
    <row r="317" spans="1:20">
      <c r="A317" s="5" t="s">
        <v>57</v>
      </c>
      <c r="B317" s="1">
        <v>2020</v>
      </c>
      <c r="C317" s="1" t="s">
        <v>5</v>
      </c>
      <c r="D317" s="3">
        <f t="shared" si="34"/>
        <v>98997</v>
      </c>
      <c r="E317" s="3">
        <f t="shared" si="34"/>
        <v>180067</v>
      </c>
      <c r="F317" s="3">
        <f t="shared" si="34"/>
        <v>2106314</v>
      </c>
      <c r="G317" s="3">
        <f t="shared" si="34"/>
        <v>1910617</v>
      </c>
      <c r="H317" s="3">
        <f t="shared" si="32"/>
        <v>4295995</v>
      </c>
      <c r="I317" s="18">
        <f>H317/'Import Data'!H364</f>
        <v>0.46620670300970635</v>
      </c>
      <c r="J317" s="8" t="s">
        <v>72</v>
      </c>
      <c r="K317">
        <v>37683000</v>
      </c>
      <c r="L317">
        <v>81115000</v>
      </c>
      <c r="M317">
        <v>185667000</v>
      </c>
      <c r="N317">
        <v>178785000</v>
      </c>
      <c r="O317" s="3">
        <f t="shared" si="25"/>
        <v>483250000</v>
      </c>
      <c r="P317" s="18">
        <f>O317/'Import Data'!N364</f>
        <v>0.3716478631689854</v>
      </c>
      <c r="Q317" s="17">
        <f t="shared" si="26"/>
        <v>380.64789842116426</v>
      </c>
      <c r="R317" s="17">
        <f t="shared" si="27"/>
        <v>450.47121349275545</v>
      </c>
      <c r="S317" s="17">
        <f t="shared" si="28"/>
        <v>88.147826012645794</v>
      </c>
      <c r="T317" s="17">
        <f t="shared" si="29"/>
        <v>93.574484054103991</v>
      </c>
    </row>
    <row r="318" spans="1:20">
      <c r="A318" s="5" t="s">
        <v>57</v>
      </c>
      <c r="B318" s="1">
        <v>2021</v>
      </c>
      <c r="C318" s="1" t="s">
        <v>5</v>
      </c>
      <c r="D318" s="3">
        <f t="shared" si="34"/>
        <v>133900</v>
      </c>
      <c r="E318" s="3">
        <f t="shared" si="34"/>
        <v>134526</v>
      </c>
      <c r="F318" s="3">
        <f t="shared" si="34"/>
        <v>1130841</v>
      </c>
      <c r="G318" s="3">
        <f t="shared" si="34"/>
        <v>2992555</v>
      </c>
      <c r="H318" s="3">
        <f t="shared" si="32"/>
        <v>4391822</v>
      </c>
      <c r="I318" s="18">
        <f>H318/'Import Data'!H365</f>
        <v>0.45961700170427283</v>
      </c>
      <c r="J318" s="8" t="s">
        <v>72</v>
      </c>
      <c r="K318">
        <v>115786000</v>
      </c>
      <c r="L318">
        <v>62504000</v>
      </c>
      <c r="M318">
        <v>98656000</v>
      </c>
      <c r="N318">
        <v>316811000</v>
      </c>
      <c r="O318" s="3">
        <f t="shared" si="25"/>
        <v>593757000</v>
      </c>
      <c r="P318" s="18">
        <f>O318/'Import Data'!N365</f>
        <v>0.41059420839061417</v>
      </c>
      <c r="Q318" s="17">
        <f t="shared" si="26"/>
        <v>864.71994025392087</v>
      </c>
      <c r="R318" s="17">
        <f t="shared" si="27"/>
        <v>464.62393886683617</v>
      </c>
      <c r="S318" s="17">
        <f t="shared" si="28"/>
        <v>87.241265571375635</v>
      </c>
      <c r="T318" s="17">
        <f t="shared" si="29"/>
        <v>105.86639176222324</v>
      </c>
    </row>
    <row r="319" spans="1:20">
      <c r="A319" s="5"/>
      <c r="B319" s="1"/>
      <c r="C319" s="1"/>
      <c r="D319" s="3"/>
      <c r="E319" s="3"/>
      <c r="F319" s="3"/>
      <c r="G319" s="3"/>
      <c r="H319" s="3"/>
      <c r="I319" s="18"/>
      <c r="J319" s="8"/>
      <c r="O319" s="3"/>
      <c r="P319" s="18"/>
      <c r="Q319" s="17"/>
      <c r="R319" s="17"/>
      <c r="S319" s="17"/>
      <c r="T319" s="17"/>
    </row>
    <row r="320" spans="1:20">
      <c r="A320" s="5" t="s">
        <v>85</v>
      </c>
      <c r="B320" s="1">
        <v>1970</v>
      </c>
      <c r="C320" s="1" t="s">
        <v>5</v>
      </c>
      <c r="D320" s="3">
        <f t="shared" ref="D320:H329" si="35">+D161+D214</f>
        <v>70556</v>
      </c>
      <c r="E320" s="3">
        <f t="shared" si="35"/>
        <v>66500</v>
      </c>
      <c r="F320" s="3">
        <f t="shared" si="35"/>
        <v>605289</v>
      </c>
      <c r="G320" s="3">
        <f t="shared" si="35"/>
        <v>724330</v>
      </c>
      <c r="H320" s="3">
        <f t="shared" si="35"/>
        <v>1466675</v>
      </c>
      <c r="I320" s="18">
        <f>+H320/'Import Data'!H314</f>
        <v>0.94399522684398229</v>
      </c>
      <c r="J320" s="8" t="s">
        <v>72</v>
      </c>
      <c r="K320" s="3">
        <f t="shared" ref="K320:O329" si="36">+K161+K214</f>
        <v>10903000</v>
      </c>
      <c r="L320" s="3">
        <f t="shared" si="36"/>
        <v>4371000</v>
      </c>
      <c r="M320" s="3">
        <f t="shared" si="36"/>
        <v>5862000</v>
      </c>
      <c r="N320" s="3">
        <f t="shared" si="36"/>
        <v>10461000</v>
      </c>
      <c r="O320" s="3">
        <f t="shared" si="36"/>
        <v>31597000</v>
      </c>
      <c r="P320" s="18">
        <f>O320/'Import Data'!N314</f>
        <v>0.94164804053047235</v>
      </c>
    </row>
    <row r="321" spans="1:16">
      <c r="A321" s="5" t="s">
        <v>85</v>
      </c>
      <c r="B321" s="1">
        <v>1971</v>
      </c>
      <c r="C321" s="1" t="s">
        <v>5</v>
      </c>
      <c r="D321" s="3">
        <f t="shared" si="35"/>
        <v>74668</v>
      </c>
      <c r="E321" s="3">
        <f t="shared" si="35"/>
        <v>64862</v>
      </c>
      <c r="F321" s="3">
        <f t="shared" si="35"/>
        <v>577056</v>
      </c>
      <c r="G321" s="3">
        <f t="shared" si="35"/>
        <v>729943</v>
      </c>
      <c r="H321" s="3">
        <f t="shared" si="35"/>
        <v>1446529</v>
      </c>
      <c r="I321" s="18">
        <f>+H321/'Import Data'!H315</f>
        <v>0.81064742895698971</v>
      </c>
      <c r="J321" s="8" t="s">
        <v>72</v>
      </c>
      <c r="K321" s="3">
        <f t="shared" si="36"/>
        <v>9287000</v>
      </c>
      <c r="L321" s="3">
        <f t="shared" si="36"/>
        <v>4225000</v>
      </c>
      <c r="M321" s="3">
        <f t="shared" si="36"/>
        <v>5853000</v>
      </c>
      <c r="N321" s="3">
        <f t="shared" si="36"/>
        <v>9839000</v>
      </c>
      <c r="O321" s="3">
        <f t="shared" si="36"/>
        <v>29204000</v>
      </c>
      <c r="P321" s="18">
        <f>O321/'Import Data'!N315</f>
        <v>0.73790332769032518</v>
      </c>
    </row>
    <row r="322" spans="1:16">
      <c r="A322" s="5" t="s">
        <v>85</v>
      </c>
      <c r="B322" s="1">
        <v>1972</v>
      </c>
      <c r="C322" s="1" t="s">
        <v>5</v>
      </c>
      <c r="D322" s="3">
        <f t="shared" si="35"/>
        <v>21196</v>
      </c>
      <c r="E322" s="3">
        <f t="shared" si="35"/>
        <v>90868</v>
      </c>
      <c r="F322" s="3">
        <f t="shared" si="35"/>
        <v>828389</v>
      </c>
      <c r="G322" s="3">
        <f t="shared" si="35"/>
        <v>949420</v>
      </c>
      <c r="H322" s="3">
        <f t="shared" si="35"/>
        <v>1889873</v>
      </c>
      <c r="I322" s="18">
        <f>+H322/'Import Data'!H316</f>
        <v>0.69757680965983648</v>
      </c>
      <c r="J322" s="8" t="s">
        <v>72</v>
      </c>
      <c r="K322" s="3">
        <f t="shared" si="36"/>
        <v>2121000</v>
      </c>
      <c r="L322" s="3">
        <f t="shared" si="36"/>
        <v>4848000</v>
      </c>
      <c r="M322" s="3">
        <f t="shared" si="36"/>
        <v>8710000</v>
      </c>
      <c r="N322" s="3">
        <f t="shared" si="36"/>
        <v>13552000</v>
      </c>
      <c r="O322" s="3">
        <f t="shared" si="36"/>
        <v>29231000</v>
      </c>
      <c r="P322" s="18">
        <f>O322/'Import Data'!N316</f>
        <v>0.46225251439053705</v>
      </c>
    </row>
    <row r="323" spans="1:16">
      <c r="A323" s="5" t="s">
        <v>85</v>
      </c>
      <c r="B323" s="1">
        <v>1973</v>
      </c>
      <c r="C323" s="1" t="s">
        <v>5</v>
      </c>
      <c r="D323" s="3">
        <f t="shared" si="35"/>
        <v>27914</v>
      </c>
      <c r="E323" s="3">
        <f t="shared" si="35"/>
        <v>86311</v>
      </c>
      <c r="F323" s="3">
        <f t="shared" si="35"/>
        <v>640425</v>
      </c>
      <c r="G323" s="3">
        <f t="shared" si="35"/>
        <v>889950</v>
      </c>
      <c r="H323" s="3">
        <f t="shared" si="35"/>
        <v>1644600</v>
      </c>
      <c r="I323" s="18">
        <f>+H323/'Import Data'!H317</f>
        <v>0.84774069835771504</v>
      </c>
      <c r="J323" s="8" t="s">
        <v>72</v>
      </c>
      <c r="K323" s="3">
        <f t="shared" si="36"/>
        <v>3710000</v>
      </c>
      <c r="L323" s="3">
        <f t="shared" si="36"/>
        <v>7675000</v>
      </c>
      <c r="M323" s="3">
        <f t="shared" si="36"/>
        <v>10486000</v>
      </c>
      <c r="N323" s="3">
        <f t="shared" si="36"/>
        <v>17866000</v>
      </c>
      <c r="O323" s="3">
        <f t="shared" si="36"/>
        <v>39737000</v>
      </c>
      <c r="P323" s="18">
        <f>O323/'Import Data'!N317</f>
        <v>0.65620252328423279</v>
      </c>
    </row>
    <row r="324" spans="1:16">
      <c r="A324" s="5" t="s">
        <v>85</v>
      </c>
      <c r="B324" s="1">
        <v>1974</v>
      </c>
      <c r="C324" s="1" t="s">
        <v>5</v>
      </c>
      <c r="D324" s="3">
        <f t="shared" si="35"/>
        <v>27692</v>
      </c>
      <c r="E324" s="3">
        <f t="shared" si="35"/>
        <v>52686</v>
      </c>
      <c r="F324" s="3">
        <f t="shared" si="35"/>
        <v>558391</v>
      </c>
      <c r="G324" s="3">
        <f t="shared" si="35"/>
        <v>945949</v>
      </c>
      <c r="H324" s="3">
        <f t="shared" si="35"/>
        <v>1584718</v>
      </c>
      <c r="I324" s="18">
        <f>+H324/'Import Data'!H318</f>
        <v>0.86764213932377576</v>
      </c>
      <c r="J324" s="8" t="s">
        <v>72</v>
      </c>
      <c r="K324" s="3">
        <f t="shared" si="36"/>
        <v>5129000</v>
      </c>
      <c r="L324" s="3">
        <f t="shared" si="36"/>
        <v>8424000</v>
      </c>
      <c r="M324" s="3">
        <f t="shared" si="36"/>
        <v>12489000</v>
      </c>
      <c r="N324" s="3">
        <f t="shared" si="36"/>
        <v>26235000</v>
      </c>
      <c r="O324" s="3">
        <f t="shared" si="36"/>
        <v>52277000</v>
      </c>
      <c r="P324" s="18">
        <f>O324/'Import Data'!N318</f>
        <v>0.74818239065720171</v>
      </c>
    </row>
    <row r="325" spans="1:16">
      <c r="A325" s="5" t="s">
        <v>85</v>
      </c>
      <c r="B325" s="1">
        <v>1975</v>
      </c>
      <c r="C325" s="1" t="s">
        <v>5</v>
      </c>
      <c r="D325" s="3">
        <f t="shared" si="35"/>
        <v>35351</v>
      </c>
      <c r="E325" s="3">
        <f t="shared" si="35"/>
        <v>40515</v>
      </c>
      <c r="F325" s="3">
        <f t="shared" si="35"/>
        <v>748774</v>
      </c>
      <c r="G325" s="3">
        <f t="shared" si="35"/>
        <v>864447</v>
      </c>
      <c r="H325" s="3">
        <f t="shared" si="35"/>
        <v>1689087</v>
      </c>
      <c r="I325" s="18">
        <f>+H325/'Import Data'!H319</f>
        <v>0.7901747370430181</v>
      </c>
      <c r="J325" s="8" t="s">
        <v>72</v>
      </c>
      <c r="K325" s="3">
        <f t="shared" si="36"/>
        <v>8000000</v>
      </c>
      <c r="L325" s="3">
        <f t="shared" si="36"/>
        <v>5730000</v>
      </c>
      <c r="M325" s="3">
        <f t="shared" si="36"/>
        <v>23497000</v>
      </c>
      <c r="N325" s="3">
        <f t="shared" si="36"/>
        <v>27523000</v>
      </c>
      <c r="O325" s="3">
        <f t="shared" si="36"/>
        <v>64750000</v>
      </c>
      <c r="P325" s="18">
        <f>O325/'Import Data'!N319</f>
        <v>0.65930149679258732</v>
      </c>
    </row>
    <row r="326" spans="1:16">
      <c r="A326" s="5" t="s">
        <v>85</v>
      </c>
      <c r="B326" s="1">
        <v>1976</v>
      </c>
      <c r="C326" s="1" t="s">
        <v>5</v>
      </c>
      <c r="D326" s="3">
        <f t="shared" si="35"/>
        <v>41622</v>
      </c>
      <c r="E326" s="3">
        <f t="shared" si="35"/>
        <v>77736</v>
      </c>
      <c r="F326" s="3">
        <f t="shared" si="35"/>
        <v>397057</v>
      </c>
      <c r="G326" s="3">
        <f t="shared" si="35"/>
        <v>499566</v>
      </c>
      <c r="H326" s="3">
        <f t="shared" si="35"/>
        <v>1015981</v>
      </c>
      <c r="I326" s="18">
        <f>+H326/'Import Data'!H320</f>
        <v>0.45117594370142605</v>
      </c>
      <c r="J326" s="8" t="s">
        <v>72</v>
      </c>
      <c r="K326" s="3">
        <f t="shared" si="36"/>
        <v>8937000</v>
      </c>
      <c r="L326" s="3">
        <f t="shared" si="36"/>
        <v>11872000</v>
      </c>
      <c r="M326" s="3">
        <f t="shared" si="36"/>
        <v>13112000</v>
      </c>
      <c r="N326" s="3">
        <f t="shared" si="36"/>
        <v>16465000</v>
      </c>
      <c r="O326" s="3">
        <f t="shared" si="36"/>
        <v>50386000</v>
      </c>
      <c r="P326" s="18">
        <f>O326/'Import Data'!N320</f>
        <v>0.453670439300217</v>
      </c>
    </row>
    <row r="327" spans="1:16">
      <c r="A327" s="5" t="s">
        <v>85</v>
      </c>
      <c r="B327" s="1">
        <v>1977</v>
      </c>
      <c r="C327" s="1" t="s">
        <v>5</v>
      </c>
      <c r="D327" s="3">
        <f t="shared" si="35"/>
        <v>37602</v>
      </c>
      <c r="E327" s="3">
        <f t="shared" si="35"/>
        <v>68397</v>
      </c>
      <c r="F327" s="3">
        <f t="shared" si="35"/>
        <v>441585</v>
      </c>
      <c r="G327" s="3">
        <f t="shared" si="35"/>
        <v>716470</v>
      </c>
      <c r="H327" s="3">
        <f t="shared" si="35"/>
        <v>1264054</v>
      </c>
      <c r="I327" s="18">
        <f>+H327/'Import Data'!H321</f>
        <v>0.43725139739784269</v>
      </c>
      <c r="J327" s="8" t="s">
        <v>72</v>
      </c>
      <c r="K327" s="3">
        <f t="shared" si="36"/>
        <v>8341000</v>
      </c>
      <c r="L327" s="3">
        <f t="shared" si="36"/>
        <v>9892000</v>
      </c>
      <c r="M327" s="3">
        <f t="shared" si="36"/>
        <v>15960000</v>
      </c>
      <c r="N327" s="3">
        <f t="shared" si="36"/>
        <v>23813000</v>
      </c>
      <c r="O327" s="3">
        <f t="shared" si="36"/>
        <v>58006000</v>
      </c>
      <c r="P327" s="18">
        <f>O327/'Import Data'!N321</f>
        <v>0.36950733205080838</v>
      </c>
    </row>
    <row r="328" spans="1:16">
      <c r="A328" s="5" t="s">
        <v>85</v>
      </c>
      <c r="B328" s="1">
        <v>1978</v>
      </c>
      <c r="C328" s="1" t="s">
        <v>5</v>
      </c>
      <c r="D328" s="3">
        <f t="shared" si="35"/>
        <v>24409</v>
      </c>
      <c r="E328" s="3">
        <f t="shared" si="35"/>
        <v>84532</v>
      </c>
      <c r="F328" s="3">
        <f t="shared" si="35"/>
        <v>723185</v>
      </c>
      <c r="G328" s="3">
        <f t="shared" si="35"/>
        <v>995066</v>
      </c>
      <c r="H328" s="3">
        <f t="shared" si="35"/>
        <v>1827192</v>
      </c>
      <c r="I328" s="18">
        <f>+H328/'Import Data'!H322</f>
        <v>0.39585888886048382</v>
      </c>
      <c r="J328" s="8" t="s">
        <v>72</v>
      </c>
      <c r="K328" s="3">
        <f t="shared" si="36"/>
        <v>7344000</v>
      </c>
      <c r="L328" s="3">
        <f t="shared" si="36"/>
        <v>18852000</v>
      </c>
      <c r="M328" s="3">
        <f t="shared" si="36"/>
        <v>40538000</v>
      </c>
      <c r="N328" s="3">
        <f t="shared" si="36"/>
        <v>48946000</v>
      </c>
      <c r="O328" s="3">
        <f t="shared" si="36"/>
        <v>115680000</v>
      </c>
      <c r="P328" s="18">
        <f>O328/'Import Data'!N322</f>
        <v>0.42788502439403298</v>
      </c>
    </row>
    <row r="329" spans="1:16">
      <c r="A329" s="5" t="s">
        <v>85</v>
      </c>
      <c r="B329" s="1">
        <v>1979</v>
      </c>
      <c r="C329" s="1" t="s">
        <v>5</v>
      </c>
      <c r="D329" s="3">
        <f t="shared" si="35"/>
        <v>18839</v>
      </c>
      <c r="E329" s="3">
        <f t="shared" si="35"/>
        <v>92070</v>
      </c>
      <c r="F329" s="3">
        <f t="shared" si="35"/>
        <v>616789</v>
      </c>
      <c r="G329" s="3">
        <f t="shared" si="35"/>
        <v>944753</v>
      </c>
      <c r="H329" s="3">
        <f t="shared" si="35"/>
        <v>1672451</v>
      </c>
      <c r="I329" s="18">
        <f>+H329/'Import Data'!H323</f>
        <v>0.2756371483731081</v>
      </c>
      <c r="J329" s="8" t="s">
        <v>72</v>
      </c>
      <c r="K329" s="3">
        <f t="shared" si="36"/>
        <v>7018000</v>
      </c>
      <c r="L329" s="3">
        <f t="shared" si="36"/>
        <v>25633000</v>
      </c>
      <c r="M329" s="3">
        <f t="shared" si="36"/>
        <v>30366000</v>
      </c>
      <c r="N329" s="3">
        <f t="shared" si="36"/>
        <v>48881000</v>
      </c>
      <c r="O329" s="3">
        <f t="shared" si="36"/>
        <v>111898000</v>
      </c>
      <c r="P329" s="18">
        <f>O329/'Import Data'!N323</f>
        <v>0.30377183314239797</v>
      </c>
    </row>
    <row r="330" spans="1:16">
      <c r="A330" s="5" t="s">
        <v>85</v>
      </c>
      <c r="B330" s="1">
        <v>1980</v>
      </c>
      <c r="C330" s="1" t="s">
        <v>5</v>
      </c>
      <c r="D330" s="3">
        <f t="shared" ref="D330:H339" si="37">+D171+D224</f>
        <v>21126</v>
      </c>
      <c r="E330" s="3">
        <f t="shared" si="37"/>
        <v>97955</v>
      </c>
      <c r="F330" s="3">
        <f t="shared" si="37"/>
        <v>952376</v>
      </c>
      <c r="G330" s="3">
        <f t="shared" si="37"/>
        <v>1249256</v>
      </c>
      <c r="H330" s="3">
        <f t="shared" si="37"/>
        <v>2320713</v>
      </c>
      <c r="I330" s="18">
        <f>+H330/'Import Data'!H324</f>
        <v>0.32723154106904156</v>
      </c>
      <c r="J330" s="8" t="s">
        <v>72</v>
      </c>
      <c r="K330" s="3">
        <f t="shared" ref="K330:O339" si="38">+K171+K224</f>
        <v>7590000</v>
      </c>
      <c r="L330" s="3">
        <f t="shared" si="38"/>
        <v>28931000</v>
      </c>
      <c r="M330" s="3">
        <f t="shared" si="38"/>
        <v>34816000</v>
      </c>
      <c r="N330" s="3">
        <f t="shared" si="38"/>
        <v>74693000</v>
      </c>
      <c r="O330" s="3">
        <f t="shared" si="38"/>
        <v>146030000</v>
      </c>
      <c r="P330" s="18">
        <f>O330/'Import Data'!N324</f>
        <v>0.27569423860776582</v>
      </c>
    </row>
    <row r="331" spans="1:16">
      <c r="A331" s="5" t="s">
        <v>85</v>
      </c>
      <c r="B331" s="1">
        <v>1981</v>
      </c>
      <c r="C331" s="1" t="s">
        <v>5</v>
      </c>
      <c r="D331" s="3">
        <f t="shared" si="37"/>
        <v>16286</v>
      </c>
      <c r="E331" s="3">
        <f t="shared" si="37"/>
        <v>133987</v>
      </c>
      <c r="F331" s="3">
        <f t="shared" si="37"/>
        <v>791842</v>
      </c>
      <c r="G331" s="3">
        <f t="shared" si="37"/>
        <v>1195625</v>
      </c>
      <c r="H331" s="3">
        <f t="shared" si="37"/>
        <v>2137740</v>
      </c>
      <c r="I331" s="18">
        <f>+H331/'Import Data'!H325</f>
        <v>0.24006217670343313</v>
      </c>
      <c r="J331" s="8" t="s">
        <v>72</v>
      </c>
      <c r="K331" s="3">
        <f t="shared" si="38"/>
        <v>6481000</v>
      </c>
      <c r="L331" s="3">
        <f t="shared" si="38"/>
        <v>32868000</v>
      </c>
      <c r="M331" s="3">
        <f t="shared" si="38"/>
        <v>55652000</v>
      </c>
      <c r="N331" s="3">
        <f t="shared" si="38"/>
        <v>88854000</v>
      </c>
      <c r="O331" s="3">
        <f t="shared" si="38"/>
        <v>183855000</v>
      </c>
      <c r="P331" s="18">
        <f>O331/'Import Data'!N325</f>
        <v>0.24506778669218804</v>
      </c>
    </row>
    <row r="332" spans="1:16">
      <c r="A332" s="5" t="s">
        <v>85</v>
      </c>
      <c r="B332" s="1">
        <v>1982</v>
      </c>
      <c r="C332" s="1" t="s">
        <v>5</v>
      </c>
      <c r="D332" s="3">
        <f t="shared" si="37"/>
        <v>15615</v>
      </c>
      <c r="E332" s="3">
        <f t="shared" si="37"/>
        <v>165299</v>
      </c>
      <c r="F332" s="3">
        <f t="shared" si="37"/>
        <v>727480</v>
      </c>
      <c r="G332" s="3">
        <f t="shared" si="37"/>
        <v>1298887</v>
      </c>
      <c r="H332" s="3">
        <f t="shared" si="37"/>
        <v>2207281</v>
      </c>
      <c r="I332" s="18">
        <f>+H332/'Import Data'!H326</f>
        <v>0.22405529878137351</v>
      </c>
      <c r="J332" s="8" t="s">
        <v>72</v>
      </c>
      <c r="K332" s="3">
        <f t="shared" si="38"/>
        <v>6589000</v>
      </c>
      <c r="L332" s="3">
        <f t="shared" si="38"/>
        <v>45667000</v>
      </c>
      <c r="M332" s="3">
        <f t="shared" si="38"/>
        <v>80435000</v>
      </c>
      <c r="N332" s="3">
        <f t="shared" si="38"/>
        <v>157096000</v>
      </c>
      <c r="O332" s="3">
        <f t="shared" si="38"/>
        <v>289787000</v>
      </c>
      <c r="P332" s="18">
        <f>O332/'Import Data'!N326</f>
        <v>0.36862994025077628</v>
      </c>
    </row>
    <row r="333" spans="1:16">
      <c r="A333" s="5" t="s">
        <v>85</v>
      </c>
      <c r="B333" s="1">
        <v>1983</v>
      </c>
      <c r="C333" s="1" t="s">
        <v>5</v>
      </c>
      <c r="D333" s="3">
        <f t="shared" si="37"/>
        <v>8326</v>
      </c>
      <c r="E333" s="3">
        <f t="shared" si="37"/>
        <v>69186</v>
      </c>
      <c r="F333" s="3">
        <f t="shared" si="37"/>
        <v>562838</v>
      </c>
      <c r="G333" s="3">
        <f t="shared" si="37"/>
        <v>954516</v>
      </c>
      <c r="H333" s="3">
        <f t="shared" si="37"/>
        <v>1594866</v>
      </c>
      <c r="I333" s="18">
        <f>+H333/'Import Data'!H327</f>
        <v>0.15123325673997529</v>
      </c>
      <c r="J333" s="8" t="s">
        <v>72</v>
      </c>
      <c r="K333" s="3">
        <f t="shared" si="38"/>
        <v>4104000</v>
      </c>
      <c r="L333" s="3">
        <f t="shared" si="38"/>
        <v>20866000</v>
      </c>
      <c r="M333" s="3">
        <f t="shared" si="38"/>
        <v>28906000</v>
      </c>
      <c r="N333" s="3">
        <f t="shared" si="38"/>
        <v>76287000</v>
      </c>
      <c r="O333" s="3">
        <f t="shared" si="38"/>
        <v>130163000</v>
      </c>
      <c r="P333" s="18">
        <f>O333/'Import Data'!N327</f>
        <v>0.16651677602500253</v>
      </c>
    </row>
    <row r="334" spans="1:16">
      <c r="A334" s="5" t="s">
        <v>85</v>
      </c>
      <c r="B334" s="1">
        <v>1984</v>
      </c>
      <c r="C334" s="1" t="s">
        <v>5</v>
      </c>
      <c r="D334" s="3">
        <f t="shared" si="37"/>
        <v>8805</v>
      </c>
      <c r="E334" s="3">
        <f t="shared" si="37"/>
        <v>17305</v>
      </c>
      <c r="F334" s="3">
        <f t="shared" si="37"/>
        <v>342251</v>
      </c>
      <c r="G334" s="3">
        <f t="shared" si="37"/>
        <v>812615</v>
      </c>
      <c r="H334" s="3">
        <f t="shared" si="37"/>
        <v>1180976</v>
      </c>
      <c r="I334" s="18">
        <f>+H334/'Import Data'!H328</f>
        <v>0.10431196075317416</v>
      </c>
      <c r="J334" s="8" t="s">
        <v>72</v>
      </c>
      <c r="K334" s="3">
        <f t="shared" si="38"/>
        <v>5071000</v>
      </c>
      <c r="L334" s="3">
        <f t="shared" si="38"/>
        <v>7396000</v>
      </c>
      <c r="M334" s="3">
        <f t="shared" si="38"/>
        <v>15349000</v>
      </c>
      <c r="N334" s="3">
        <f t="shared" si="38"/>
        <v>77489000</v>
      </c>
      <c r="O334" s="3">
        <f t="shared" si="38"/>
        <v>105305000</v>
      </c>
      <c r="P334" s="18">
        <f>O334/'Import Data'!N328</f>
        <v>0.12577410705221229</v>
      </c>
    </row>
    <row r="335" spans="1:16">
      <c r="A335" s="5" t="s">
        <v>85</v>
      </c>
      <c r="B335" s="1">
        <v>1985</v>
      </c>
      <c r="C335" s="1" t="s">
        <v>5</v>
      </c>
      <c r="D335" s="3">
        <f t="shared" si="37"/>
        <v>7062</v>
      </c>
      <c r="E335" s="3">
        <f t="shared" si="37"/>
        <v>52743</v>
      </c>
      <c r="F335" s="3">
        <f t="shared" si="37"/>
        <v>721198</v>
      </c>
      <c r="G335" s="3">
        <f t="shared" si="37"/>
        <v>1295154</v>
      </c>
      <c r="H335" s="3">
        <f t="shared" si="37"/>
        <v>2076157</v>
      </c>
      <c r="I335" s="18">
        <f>+H335/'Import Data'!H329</f>
        <v>0.20167172831549332</v>
      </c>
      <c r="J335" s="8" t="s">
        <v>72</v>
      </c>
      <c r="K335" s="3">
        <f t="shared" si="38"/>
        <v>3158000</v>
      </c>
      <c r="L335" s="3">
        <f t="shared" si="38"/>
        <v>16886000</v>
      </c>
      <c r="M335" s="3">
        <f t="shared" si="38"/>
        <v>35581000</v>
      </c>
      <c r="N335" s="3">
        <f t="shared" si="38"/>
        <v>95896000</v>
      </c>
      <c r="O335" s="3">
        <f t="shared" si="38"/>
        <v>151521000</v>
      </c>
      <c r="P335" s="18">
        <f>O335/'Import Data'!N329</f>
        <v>0.2289203407192088</v>
      </c>
    </row>
    <row r="336" spans="1:16">
      <c r="A336" s="5" t="s">
        <v>85</v>
      </c>
      <c r="B336" s="1">
        <v>1986</v>
      </c>
      <c r="C336" s="1" t="s">
        <v>5</v>
      </c>
      <c r="D336" s="3">
        <f t="shared" si="37"/>
        <v>9225</v>
      </c>
      <c r="E336" s="3">
        <f t="shared" si="37"/>
        <v>58965</v>
      </c>
      <c r="F336" s="3">
        <f t="shared" si="37"/>
        <v>583160</v>
      </c>
      <c r="G336" s="3">
        <f t="shared" si="37"/>
        <v>821750</v>
      </c>
      <c r="H336" s="3">
        <f t="shared" si="37"/>
        <v>1473100</v>
      </c>
      <c r="I336" s="18">
        <f>+H336/'Import Data'!H330</f>
        <v>0.12875737551370531</v>
      </c>
      <c r="J336" s="8" t="s">
        <v>72</v>
      </c>
      <c r="K336" s="3">
        <f t="shared" si="38"/>
        <v>3279000</v>
      </c>
      <c r="L336" s="3">
        <f t="shared" si="38"/>
        <v>11241000</v>
      </c>
      <c r="M336" s="3">
        <f t="shared" si="38"/>
        <v>29041000</v>
      </c>
      <c r="N336" s="3">
        <f t="shared" si="38"/>
        <v>55722000</v>
      </c>
      <c r="O336" s="3">
        <f t="shared" si="38"/>
        <v>99283000</v>
      </c>
      <c r="P336" s="18">
        <f>O336/'Import Data'!N330</f>
        <v>0.14306196378601296</v>
      </c>
    </row>
    <row r="337" spans="1:16">
      <c r="A337" s="5" t="s">
        <v>85</v>
      </c>
      <c r="B337" s="1">
        <v>1987</v>
      </c>
      <c r="C337" s="1" t="s">
        <v>5</v>
      </c>
      <c r="D337" s="3">
        <f t="shared" si="37"/>
        <v>17509</v>
      </c>
      <c r="E337" s="3">
        <f t="shared" si="37"/>
        <v>47823</v>
      </c>
      <c r="F337" s="3">
        <f t="shared" si="37"/>
        <v>533318</v>
      </c>
      <c r="G337" s="3">
        <f t="shared" si="37"/>
        <v>603866</v>
      </c>
      <c r="H337" s="3">
        <f t="shared" si="37"/>
        <v>1202516</v>
      </c>
      <c r="I337" s="18">
        <f>+H337/'Import Data'!H331</f>
        <v>0.10559708937021592</v>
      </c>
      <c r="J337" s="8" t="s">
        <v>72</v>
      </c>
      <c r="K337" s="3">
        <f t="shared" si="38"/>
        <v>8044000</v>
      </c>
      <c r="L337" s="3">
        <f t="shared" si="38"/>
        <v>12628000</v>
      </c>
      <c r="M337" s="3">
        <f t="shared" si="38"/>
        <v>25000000</v>
      </c>
      <c r="N337" s="3">
        <f t="shared" si="38"/>
        <v>40862000</v>
      </c>
      <c r="O337" s="3">
        <f t="shared" si="38"/>
        <v>86534000</v>
      </c>
      <c r="P337" s="18">
        <f>O337/'Import Data'!N331</f>
        <v>0.13310097240893473</v>
      </c>
    </row>
    <row r="338" spans="1:16">
      <c r="A338" s="5" t="s">
        <v>85</v>
      </c>
      <c r="B338" s="1">
        <v>1988</v>
      </c>
      <c r="C338" s="1" t="s">
        <v>5</v>
      </c>
      <c r="D338" s="3">
        <f t="shared" si="37"/>
        <v>13361</v>
      </c>
      <c r="E338" s="3">
        <f t="shared" si="37"/>
        <v>37017</v>
      </c>
      <c r="F338" s="3">
        <f t="shared" si="37"/>
        <v>331133</v>
      </c>
      <c r="G338" s="3">
        <f t="shared" si="37"/>
        <v>529938</v>
      </c>
      <c r="H338" s="3">
        <f t="shared" si="37"/>
        <v>911449</v>
      </c>
      <c r="I338" s="18">
        <f>+H338/'Import Data'!H332</f>
        <v>8.0179764028703054E-2</v>
      </c>
      <c r="J338" s="8" t="s">
        <v>72</v>
      </c>
      <c r="K338" s="3">
        <f t="shared" si="38"/>
        <v>5377000</v>
      </c>
      <c r="L338" s="3">
        <f t="shared" si="38"/>
        <v>13200000</v>
      </c>
      <c r="M338" s="3">
        <f t="shared" si="38"/>
        <v>16250000</v>
      </c>
      <c r="N338" s="3">
        <f t="shared" si="38"/>
        <v>43645000</v>
      </c>
      <c r="O338" s="3">
        <f t="shared" si="38"/>
        <v>78472000</v>
      </c>
      <c r="P338" s="18">
        <f>O338/'Import Data'!N332</f>
        <v>0.11669670634283301</v>
      </c>
    </row>
    <row r="339" spans="1:16">
      <c r="A339" s="5" t="s">
        <v>85</v>
      </c>
      <c r="B339" s="1">
        <v>1989</v>
      </c>
      <c r="C339" s="1" t="s">
        <v>5</v>
      </c>
      <c r="D339" s="3">
        <f t="shared" si="37"/>
        <v>15050</v>
      </c>
      <c r="E339" s="3">
        <f t="shared" si="37"/>
        <v>24352</v>
      </c>
      <c r="F339" s="3">
        <f t="shared" si="37"/>
        <v>301002</v>
      </c>
      <c r="G339" s="3">
        <f t="shared" si="37"/>
        <v>496455</v>
      </c>
      <c r="H339" s="3">
        <f t="shared" si="37"/>
        <v>836859</v>
      </c>
      <c r="I339" s="18">
        <f>+H339/'Import Data'!H333</f>
        <v>8.8572975949073277E-2</v>
      </c>
      <c r="J339" s="8" t="s">
        <v>72</v>
      </c>
      <c r="K339" s="3">
        <f t="shared" si="38"/>
        <v>6396000</v>
      </c>
      <c r="L339" s="3">
        <f t="shared" si="38"/>
        <v>9219000</v>
      </c>
      <c r="M339" s="3">
        <f t="shared" si="38"/>
        <v>16073000</v>
      </c>
      <c r="N339" s="3">
        <f t="shared" si="38"/>
        <v>54545000</v>
      </c>
      <c r="O339" s="3">
        <f t="shared" si="38"/>
        <v>86233000</v>
      </c>
      <c r="P339" s="18">
        <f>O339/'Import Data'!N333</f>
        <v>0.12956126789237007</v>
      </c>
    </row>
    <row r="340" spans="1:16">
      <c r="A340" s="5" t="s">
        <v>85</v>
      </c>
      <c r="B340" s="1">
        <v>1990</v>
      </c>
      <c r="C340" s="1" t="s">
        <v>5</v>
      </c>
      <c r="D340" s="3">
        <f t="shared" ref="D340:H349" si="39">+D181+D234</f>
        <v>15050</v>
      </c>
      <c r="E340" s="3">
        <f t="shared" si="39"/>
        <v>33004</v>
      </c>
      <c r="F340" s="3">
        <f t="shared" si="39"/>
        <v>325000</v>
      </c>
      <c r="G340" s="3">
        <f t="shared" si="39"/>
        <v>952654</v>
      </c>
      <c r="H340" s="3">
        <f t="shared" si="39"/>
        <v>1325708</v>
      </c>
      <c r="I340" s="18">
        <f>+H340/'Import Data'!H334</f>
        <v>0.15044092531334577</v>
      </c>
      <c r="J340" s="8" t="s">
        <v>72</v>
      </c>
      <c r="K340" s="3">
        <f t="shared" ref="K340:O349" si="40">+K181+K234</f>
        <v>6396000</v>
      </c>
      <c r="L340" s="3">
        <f t="shared" si="40"/>
        <v>13000000</v>
      </c>
      <c r="M340" s="3">
        <f t="shared" si="40"/>
        <v>16000000</v>
      </c>
      <c r="N340" s="3">
        <f t="shared" si="40"/>
        <v>91000000</v>
      </c>
      <c r="O340" s="3">
        <f t="shared" si="40"/>
        <v>126396000</v>
      </c>
      <c r="P340" s="18">
        <f>O340/'Import Data'!N334</f>
        <v>0.21118902851643367</v>
      </c>
    </row>
    <row r="341" spans="1:16">
      <c r="A341" s="5" t="s">
        <v>85</v>
      </c>
      <c r="B341" s="1">
        <v>1991</v>
      </c>
      <c r="C341" s="1" t="s">
        <v>5</v>
      </c>
      <c r="D341" s="3">
        <f t="shared" si="39"/>
        <v>15050</v>
      </c>
      <c r="E341" s="3">
        <f t="shared" si="39"/>
        <v>33967</v>
      </c>
      <c r="F341" s="3">
        <f t="shared" si="39"/>
        <v>240000</v>
      </c>
      <c r="G341" s="3">
        <f t="shared" si="39"/>
        <v>640000</v>
      </c>
      <c r="H341" s="3">
        <f t="shared" si="39"/>
        <v>929017</v>
      </c>
      <c r="I341" s="18">
        <f>+H341/'Import Data'!H335</f>
        <v>0.10303381909544394</v>
      </c>
      <c r="J341" s="8" t="s">
        <v>72</v>
      </c>
      <c r="K341" s="3">
        <f t="shared" si="40"/>
        <v>6396000</v>
      </c>
      <c r="L341" s="3">
        <f t="shared" si="40"/>
        <v>13900000</v>
      </c>
      <c r="M341" s="3">
        <f t="shared" si="40"/>
        <v>10500000</v>
      </c>
      <c r="N341" s="3">
        <f t="shared" si="40"/>
        <v>50500000</v>
      </c>
      <c r="O341" s="3">
        <f t="shared" si="40"/>
        <v>81296000</v>
      </c>
      <c r="P341" s="18">
        <f>O341/'Import Data'!N335</f>
        <v>0.12715931202332464</v>
      </c>
    </row>
    <row r="342" spans="1:16">
      <c r="A342" s="5" t="s">
        <v>85</v>
      </c>
      <c r="B342" s="1">
        <v>1992</v>
      </c>
      <c r="C342" s="1" t="s">
        <v>5</v>
      </c>
      <c r="D342" s="3">
        <f t="shared" si="39"/>
        <v>20050</v>
      </c>
      <c r="E342" s="3">
        <f t="shared" si="39"/>
        <v>10000</v>
      </c>
      <c r="F342" s="3">
        <f t="shared" si="39"/>
        <v>700000</v>
      </c>
      <c r="G342" s="3">
        <f t="shared" si="39"/>
        <v>1200000</v>
      </c>
      <c r="H342" s="3">
        <f t="shared" si="39"/>
        <v>1930050</v>
      </c>
      <c r="I342" s="18">
        <f>+H342/'Import Data'!H336</f>
        <v>0.18915534818481233</v>
      </c>
      <c r="J342" s="8" t="s">
        <v>72</v>
      </c>
      <c r="K342" s="3">
        <f t="shared" si="40"/>
        <v>8396000</v>
      </c>
      <c r="L342" s="3">
        <f t="shared" si="40"/>
        <v>6000000</v>
      </c>
      <c r="M342" s="3">
        <f t="shared" si="40"/>
        <v>25000000</v>
      </c>
      <c r="N342" s="3">
        <f t="shared" si="40"/>
        <v>75000000</v>
      </c>
      <c r="O342" s="3">
        <f t="shared" si="40"/>
        <v>114396000</v>
      </c>
      <c r="P342" s="18">
        <f>O342/'Import Data'!N336</f>
        <v>0.18329637368130952</v>
      </c>
    </row>
    <row r="343" spans="1:16">
      <c r="A343" s="5" t="s">
        <v>85</v>
      </c>
      <c r="B343" s="1">
        <v>1993</v>
      </c>
      <c r="C343" s="1" t="s">
        <v>5</v>
      </c>
      <c r="D343" s="3">
        <f t="shared" si="39"/>
        <v>10050</v>
      </c>
      <c r="E343" s="3">
        <f t="shared" si="39"/>
        <v>10000</v>
      </c>
      <c r="F343" s="3">
        <f t="shared" si="39"/>
        <v>650000</v>
      </c>
      <c r="G343" s="3">
        <f t="shared" si="39"/>
        <v>1800000</v>
      </c>
      <c r="H343" s="3">
        <f t="shared" si="39"/>
        <v>2470050</v>
      </c>
      <c r="I343" s="18">
        <f>+H343/'Import Data'!H337</f>
        <v>0.18833292744723773</v>
      </c>
      <c r="J343" s="8" t="s">
        <v>72</v>
      </c>
      <c r="K343" s="3">
        <f t="shared" si="40"/>
        <v>4396000</v>
      </c>
      <c r="L343" s="3">
        <f t="shared" si="40"/>
        <v>6000000</v>
      </c>
      <c r="M343" s="3">
        <f t="shared" si="40"/>
        <v>17000000</v>
      </c>
      <c r="N343" s="3">
        <f t="shared" si="40"/>
        <v>95000000</v>
      </c>
      <c r="O343" s="3">
        <f t="shared" si="40"/>
        <v>122396000</v>
      </c>
      <c r="P343" s="18">
        <f>O343/'Import Data'!N337</f>
        <v>0.16993685473256284</v>
      </c>
    </row>
    <row r="344" spans="1:16">
      <c r="A344" s="5" t="s">
        <v>85</v>
      </c>
      <c r="B344" s="1">
        <v>1994</v>
      </c>
      <c r="C344" s="1" t="s">
        <v>5</v>
      </c>
      <c r="D344" s="3">
        <f t="shared" si="39"/>
        <v>20050</v>
      </c>
      <c r="E344" s="3">
        <f t="shared" si="39"/>
        <v>10000</v>
      </c>
      <c r="F344" s="3">
        <f t="shared" si="39"/>
        <v>904200</v>
      </c>
      <c r="G344" s="3">
        <f t="shared" si="39"/>
        <v>2101656</v>
      </c>
      <c r="H344" s="3">
        <f t="shared" si="39"/>
        <v>3035906</v>
      </c>
      <c r="I344" s="18">
        <f>+H344/'Import Data'!H338</f>
        <v>0.24767138048192827</v>
      </c>
      <c r="J344" s="8" t="s">
        <v>72</v>
      </c>
      <c r="K344" s="3">
        <f t="shared" si="40"/>
        <v>8396000</v>
      </c>
      <c r="L344" s="3">
        <f t="shared" si="40"/>
        <v>6000000</v>
      </c>
      <c r="M344" s="3">
        <f t="shared" si="40"/>
        <v>27280000</v>
      </c>
      <c r="N344" s="3">
        <f t="shared" si="40"/>
        <v>116310000</v>
      </c>
      <c r="O344" s="3">
        <f t="shared" si="40"/>
        <v>157986000</v>
      </c>
      <c r="P344" s="18">
        <f>O344/'Import Data'!N338</f>
        <v>0.24326122103318193</v>
      </c>
    </row>
    <row r="345" spans="1:16">
      <c r="A345" s="5" t="s">
        <v>85</v>
      </c>
      <c r="B345" s="1">
        <v>1995</v>
      </c>
      <c r="C345" s="1" t="s">
        <v>5</v>
      </c>
      <c r="D345" s="3">
        <f t="shared" si="39"/>
        <v>30050</v>
      </c>
      <c r="E345" s="3">
        <f t="shared" si="39"/>
        <v>4170</v>
      </c>
      <c r="F345" s="3">
        <f t="shared" si="39"/>
        <v>1979863</v>
      </c>
      <c r="G345" s="3">
        <f t="shared" si="39"/>
        <v>2120000</v>
      </c>
      <c r="H345" s="3">
        <f t="shared" si="39"/>
        <v>4134083</v>
      </c>
      <c r="I345" s="18">
        <f>+H345/'Import Data'!H339</f>
        <v>0.30326144015042172</v>
      </c>
      <c r="J345" s="8" t="s">
        <v>72</v>
      </c>
      <c r="K345" s="3">
        <f t="shared" si="40"/>
        <v>12396000</v>
      </c>
      <c r="L345" s="3">
        <f t="shared" si="40"/>
        <v>1200000</v>
      </c>
      <c r="M345" s="3">
        <f t="shared" si="40"/>
        <v>56675000</v>
      </c>
      <c r="N345" s="3">
        <f t="shared" si="40"/>
        <v>105835000</v>
      </c>
      <c r="O345" s="3">
        <f t="shared" si="40"/>
        <v>176106000</v>
      </c>
      <c r="P345" s="18">
        <f>O345/'Import Data'!N339</f>
        <v>0.28340199549404571</v>
      </c>
    </row>
    <row r="346" spans="1:16">
      <c r="A346" s="5" t="s">
        <v>85</v>
      </c>
      <c r="B346" s="1">
        <v>1996</v>
      </c>
      <c r="C346" s="1" t="s">
        <v>5</v>
      </c>
      <c r="D346" s="3">
        <f t="shared" si="39"/>
        <v>55317</v>
      </c>
      <c r="E346" s="3">
        <f t="shared" si="39"/>
        <v>11062</v>
      </c>
      <c r="F346" s="3">
        <f t="shared" si="39"/>
        <v>1718228</v>
      </c>
      <c r="G346" s="3">
        <f t="shared" si="39"/>
        <v>2517753</v>
      </c>
      <c r="H346" s="3">
        <f t="shared" si="39"/>
        <v>4302360</v>
      </c>
      <c r="I346" s="18">
        <f>+H346/'Import Data'!H340</f>
        <v>0.33144610268330238</v>
      </c>
      <c r="J346" s="8" t="s">
        <v>72</v>
      </c>
      <c r="K346" s="3">
        <f t="shared" si="40"/>
        <v>18833000</v>
      </c>
      <c r="L346" s="3">
        <f t="shared" si="40"/>
        <v>3278000</v>
      </c>
      <c r="M346" s="3">
        <f t="shared" si="40"/>
        <v>46253000</v>
      </c>
      <c r="N346" s="3">
        <f t="shared" si="40"/>
        <v>114427000</v>
      </c>
      <c r="O346" s="3">
        <f t="shared" si="40"/>
        <v>182791000</v>
      </c>
      <c r="P346" s="18">
        <f>O346/'Import Data'!N340</f>
        <v>0.30094254974110751</v>
      </c>
    </row>
    <row r="347" spans="1:16">
      <c r="A347" s="5" t="s">
        <v>85</v>
      </c>
      <c r="B347" s="1">
        <v>1997</v>
      </c>
      <c r="C347" s="1" t="s">
        <v>5</v>
      </c>
      <c r="D347" s="3">
        <f t="shared" si="39"/>
        <v>98181</v>
      </c>
      <c r="E347" s="3">
        <f t="shared" si="39"/>
        <v>87810</v>
      </c>
      <c r="F347" s="3">
        <f t="shared" si="39"/>
        <v>1675432</v>
      </c>
      <c r="G347" s="3">
        <f t="shared" si="39"/>
        <v>2690367</v>
      </c>
      <c r="H347" s="3">
        <f t="shared" si="39"/>
        <v>4551790</v>
      </c>
      <c r="I347" s="18">
        <f>+H347/'Import Data'!H341</f>
        <v>0.36460645437667283</v>
      </c>
      <c r="J347" s="8" t="s">
        <v>72</v>
      </c>
      <c r="K347" s="3">
        <f t="shared" si="40"/>
        <v>31084000</v>
      </c>
      <c r="L347" s="3">
        <f t="shared" si="40"/>
        <v>28625000</v>
      </c>
      <c r="M347" s="3">
        <f t="shared" si="40"/>
        <v>32430000</v>
      </c>
      <c r="N347" s="3">
        <f t="shared" si="40"/>
        <v>112020000</v>
      </c>
      <c r="O347" s="3">
        <f t="shared" si="40"/>
        <v>204159000</v>
      </c>
      <c r="P347" s="18">
        <f>O347/'Import Data'!N341</f>
        <v>0.39966211785157069</v>
      </c>
    </row>
    <row r="348" spans="1:16">
      <c r="A348" s="5" t="s">
        <v>85</v>
      </c>
      <c r="B348" s="1">
        <v>1998</v>
      </c>
      <c r="C348" s="1" t="s">
        <v>5</v>
      </c>
      <c r="D348" s="3">
        <f t="shared" si="39"/>
        <v>130048</v>
      </c>
      <c r="E348" s="3">
        <f t="shared" si="39"/>
        <v>124572</v>
      </c>
      <c r="F348" s="3">
        <f t="shared" si="39"/>
        <v>354582</v>
      </c>
      <c r="G348" s="3">
        <f t="shared" si="39"/>
        <v>2352952</v>
      </c>
      <c r="H348" s="3">
        <f t="shared" si="39"/>
        <v>2962154</v>
      </c>
      <c r="I348" s="18">
        <f>+H348/'Import Data'!H342</f>
        <v>0.28823831807575795</v>
      </c>
      <c r="J348" s="8" t="s">
        <v>72</v>
      </c>
      <c r="K348" s="3">
        <f t="shared" si="40"/>
        <v>35394000</v>
      </c>
      <c r="L348" s="3">
        <f t="shared" si="40"/>
        <v>36786000</v>
      </c>
      <c r="M348" s="3">
        <f t="shared" si="40"/>
        <v>9741000</v>
      </c>
      <c r="N348" s="3">
        <f t="shared" si="40"/>
        <v>121831000</v>
      </c>
      <c r="O348" s="3">
        <f t="shared" si="40"/>
        <v>203752000</v>
      </c>
      <c r="P348" s="18">
        <f>O348/'Import Data'!N342</f>
        <v>0.41973594490646415</v>
      </c>
    </row>
    <row r="349" spans="1:16">
      <c r="A349" s="5" t="s">
        <v>85</v>
      </c>
      <c r="B349" s="1">
        <v>1999</v>
      </c>
      <c r="C349" s="1" t="s">
        <v>5</v>
      </c>
      <c r="D349" s="3">
        <f t="shared" si="39"/>
        <v>97045</v>
      </c>
      <c r="E349" s="3">
        <f t="shared" si="39"/>
        <v>128559</v>
      </c>
      <c r="F349" s="3">
        <f t="shared" si="39"/>
        <v>430040</v>
      </c>
      <c r="G349" s="3">
        <f t="shared" si="39"/>
        <v>3659675</v>
      </c>
      <c r="H349" s="3">
        <f t="shared" si="39"/>
        <v>4315319</v>
      </c>
      <c r="I349" s="18">
        <f>+H349/'Import Data'!H343</f>
        <v>0.39777397618565447</v>
      </c>
      <c r="J349" s="8" t="s">
        <v>72</v>
      </c>
      <c r="K349" s="3">
        <f t="shared" si="40"/>
        <v>32944000</v>
      </c>
      <c r="L349" s="3">
        <f t="shared" si="40"/>
        <v>38003000</v>
      </c>
      <c r="M349" s="3">
        <f t="shared" si="40"/>
        <v>12793000</v>
      </c>
      <c r="N349" s="3">
        <f t="shared" si="40"/>
        <v>149230000</v>
      </c>
      <c r="O349" s="3">
        <f t="shared" si="40"/>
        <v>232970000</v>
      </c>
      <c r="P349" s="18">
        <f>O349/'Import Data'!N343</f>
        <v>0.44625138872926484</v>
      </c>
    </row>
    <row r="350" spans="1:16">
      <c r="A350" s="5" t="s">
        <v>85</v>
      </c>
      <c r="B350" s="1">
        <v>2000</v>
      </c>
      <c r="C350" s="1" t="s">
        <v>5</v>
      </c>
      <c r="D350" s="3">
        <f t="shared" ref="D350:H359" si="41">+D191+D244</f>
        <v>86561</v>
      </c>
      <c r="E350" s="3">
        <f t="shared" si="41"/>
        <v>91030</v>
      </c>
      <c r="F350" s="3">
        <f t="shared" si="41"/>
        <v>680503</v>
      </c>
      <c r="G350" s="3">
        <f t="shared" si="41"/>
        <v>2083629</v>
      </c>
      <c r="H350" s="3">
        <f t="shared" si="41"/>
        <v>2941723</v>
      </c>
      <c r="I350" s="18">
        <f>+H350/'Import Data'!H344</f>
        <v>0.26959425451727453</v>
      </c>
      <c r="J350" s="8" t="s">
        <v>72</v>
      </c>
      <c r="K350" s="3">
        <f t="shared" ref="K350:O359" si="42">+K191+K244</f>
        <v>22186000</v>
      </c>
      <c r="L350" s="3">
        <f t="shared" si="42"/>
        <v>27048000</v>
      </c>
      <c r="M350" s="3">
        <f t="shared" si="42"/>
        <v>19008000</v>
      </c>
      <c r="N350" s="3">
        <f t="shared" si="42"/>
        <v>89122000</v>
      </c>
      <c r="O350" s="3">
        <f t="shared" si="42"/>
        <v>157364000</v>
      </c>
      <c r="P350" s="18">
        <f>O350/'Import Data'!N344</f>
        <v>0.33624714477105816</v>
      </c>
    </row>
    <row r="351" spans="1:16">
      <c r="A351" s="5" t="s">
        <v>85</v>
      </c>
      <c r="B351" s="1">
        <v>2001</v>
      </c>
      <c r="C351" s="1" t="s">
        <v>5</v>
      </c>
      <c r="D351" s="3">
        <f t="shared" si="41"/>
        <v>102051</v>
      </c>
      <c r="E351" s="3">
        <f t="shared" si="41"/>
        <v>56210</v>
      </c>
      <c r="F351" s="3">
        <f t="shared" si="41"/>
        <v>9092</v>
      </c>
      <c r="G351" s="3">
        <f t="shared" si="41"/>
        <v>598047</v>
      </c>
      <c r="H351" s="3">
        <f t="shared" si="41"/>
        <v>765400</v>
      </c>
      <c r="I351" s="18">
        <f>+H351/'Import Data'!H345</f>
        <v>9.1929272831524897E-2</v>
      </c>
      <c r="J351" s="8" t="s">
        <v>72</v>
      </c>
      <c r="K351" s="3">
        <f t="shared" si="42"/>
        <v>28200000</v>
      </c>
      <c r="L351" s="3">
        <f t="shared" si="42"/>
        <v>17000000</v>
      </c>
      <c r="M351" s="3">
        <f t="shared" si="42"/>
        <v>300000</v>
      </c>
      <c r="N351" s="3">
        <f t="shared" si="42"/>
        <v>19460000</v>
      </c>
      <c r="O351" s="3">
        <f t="shared" si="42"/>
        <v>64960000</v>
      </c>
      <c r="P351" s="18">
        <f>O351/'Import Data'!N345</f>
        <v>0.16647659563562742</v>
      </c>
    </row>
    <row r="352" spans="1:16">
      <c r="A352" s="5" t="s">
        <v>85</v>
      </c>
      <c r="B352" s="1">
        <v>2002</v>
      </c>
      <c r="C352" s="1" t="s">
        <v>5</v>
      </c>
      <c r="D352" s="3">
        <f t="shared" si="41"/>
        <v>71496</v>
      </c>
      <c r="E352" s="3">
        <f t="shared" si="41"/>
        <v>76053</v>
      </c>
      <c r="F352" s="3">
        <f t="shared" si="41"/>
        <v>314407</v>
      </c>
      <c r="G352" s="3">
        <f t="shared" si="41"/>
        <v>3036476</v>
      </c>
      <c r="H352" s="3">
        <f t="shared" si="41"/>
        <v>3498432</v>
      </c>
      <c r="I352" s="18">
        <f>+H352/'Import Data'!H346</f>
        <v>0.31596479152646972</v>
      </c>
      <c r="J352" s="8" t="s">
        <v>72</v>
      </c>
      <c r="K352" s="3">
        <f t="shared" si="42"/>
        <v>22000000</v>
      </c>
      <c r="L352" s="3">
        <f t="shared" si="42"/>
        <v>27587000</v>
      </c>
      <c r="M352" s="3">
        <f t="shared" si="42"/>
        <v>11549000</v>
      </c>
      <c r="N352" s="3">
        <f t="shared" si="42"/>
        <v>167665000</v>
      </c>
      <c r="O352" s="3">
        <f t="shared" si="42"/>
        <v>228801000</v>
      </c>
      <c r="P352" s="18">
        <f>O352/'Import Data'!N346</f>
        <v>0.28950681565405101</v>
      </c>
    </row>
    <row r="353" spans="1:16">
      <c r="A353" s="5" t="s">
        <v>85</v>
      </c>
      <c r="B353" s="1">
        <v>2003</v>
      </c>
      <c r="C353" s="1" t="s">
        <v>5</v>
      </c>
      <c r="D353" s="3">
        <f t="shared" si="41"/>
        <v>38713</v>
      </c>
      <c r="E353" s="3">
        <f t="shared" si="41"/>
        <v>94228</v>
      </c>
      <c r="F353" s="3">
        <f t="shared" si="41"/>
        <v>465708</v>
      </c>
      <c r="G353" s="3">
        <f t="shared" si="41"/>
        <v>2983820</v>
      </c>
      <c r="H353" s="3">
        <f t="shared" si="41"/>
        <v>3582469</v>
      </c>
      <c r="I353" s="18">
        <f>+H353/'Import Data'!H347</f>
        <v>0.35925043015158542</v>
      </c>
      <c r="J353" s="8" t="s">
        <v>72</v>
      </c>
      <c r="K353" s="3">
        <f t="shared" si="42"/>
        <v>12655000</v>
      </c>
      <c r="L353" s="3">
        <f t="shared" si="42"/>
        <v>28964000</v>
      </c>
      <c r="M353" s="3">
        <f t="shared" si="42"/>
        <v>15313000</v>
      </c>
      <c r="N353" s="3">
        <f t="shared" si="42"/>
        <v>165987000</v>
      </c>
      <c r="O353" s="3">
        <f t="shared" si="42"/>
        <v>222919000</v>
      </c>
      <c r="P353" s="18">
        <f>O353/'Import Data'!N347</f>
        <v>0.32234596964508816</v>
      </c>
    </row>
    <row r="354" spans="1:16">
      <c r="A354" s="5" t="s">
        <v>85</v>
      </c>
      <c r="B354" s="1">
        <v>2004</v>
      </c>
      <c r="C354" s="1" t="s">
        <v>5</v>
      </c>
      <c r="D354" s="3">
        <f t="shared" si="41"/>
        <v>47728</v>
      </c>
      <c r="E354" s="3">
        <f t="shared" si="41"/>
        <v>82475</v>
      </c>
      <c r="F354" s="3">
        <f t="shared" si="41"/>
        <v>946324</v>
      </c>
      <c r="G354" s="3">
        <f t="shared" si="41"/>
        <v>2663071</v>
      </c>
      <c r="H354" s="3">
        <f t="shared" si="41"/>
        <v>3739598</v>
      </c>
      <c r="I354" s="18">
        <f>+H354/'Import Data'!H348</f>
        <v>0.36009873543609949</v>
      </c>
      <c r="J354" s="8" t="s">
        <v>72</v>
      </c>
      <c r="K354" s="3">
        <f t="shared" si="42"/>
        <v>10231000</v>
      </c>
      <c r="L354" s="3">
        <f t="shared" si="42"/>
        <v>14256000</v>
      </c>
      <c r="M354" s="3">
        <f t="shared" si="42"/>
        <v>25920000</v>
      </c>
      <c r="N354" s="3">
        <f t="shared" si="42"/>
        <v>161309000</v>
      </c>
      <c r="O354" s="3">
        <f t="shared" si="42"/>
        <v>211716000</v>
      </c>
      <c r="P354" s="18">
        <f>O354/'Import Data'!N348</f>
        <v>0.27980630461559608</v>
      </c>
    </row>
    <row r="355" spans="1:16">
      <c r="A355" s="5" t="s">
        <v>85</v>
      </c>
      <c r="B355" s="1">
        <v>2005</v>
      </c>
      <c r="C355" s="1" t="s">
        <v>5</v>
      </c>
      <c r="D355" s="3">
        <f t="shared" si="41"/>
        <v>22296</v>
      </c>
      <c r="E355" s="3">
        <f t="shared" si="41"/>
        <v>142596</v>
      </c>
      <c r="F355" s="3">
        <f t="shared" si="41"/>
        <v>1332174</v>
      </c>
      <c r="G355" s="3">
        <f t="shared" si="41"/>
        <v>2555517</v>
      </c>
      <c r="H355" s="3">
        <f t="shared" si="41"/>
        <v>4052583</v>
      </c>
      <c r="I355" s="18">
        <f>+H355/'Import Data'!H349</f>
        <v>0.33862137257456182</v>
      </c>
      <c r="J355" s="8" t="s">
        <v>72</v>
      </c>
      <c r="K355" s="3">
        <f t="shared" si="42"/>
        <v>4561000</v>
      </c>
      <c r="L355" s="3">
        <f t="shared" si="42"/>
        <v>22684000</v>
      </c>
      <c r="M355" s="3">
        <f t="shared" si="42"/>
        <v>32539000</v>
      </c>
      <c r="N355" s="3">
        <f t="shared" si="42"/>
        <v>154775000</v>
      </c>
      <c r="O355" s="3">
        <f t="shared" si="42"/>
        <v>214559000</v>
      </c>
      <c r="P355" s="18">
        <f>O355/'Import Data'!N349</f>
        <v>0.2106464527859537</v>
      </c>
    </row>
    <row r="356" spans="1:16">
      <c r="A356" s="5" t="s">
        <v>85</v>
      </c>
      <c r="B356" s="1">
        <v>2006</v>
      </c>
      <c r="C356" s="1" t="s">
        <v>5</v>
      </c>
      <c r="D356" s="3">
        <f t="shared" si="41"/>
        <v>56682</v>
      </c>
      <c r="E356" s="3">
        <f t="shared" si="41"/>
        <v>111404</v>
      </c>
      <c r="F356" s="3">
        <f t="shared" si="41"/>
        <v>1437336</v>
      </c>
      <c r="G356" s="3">
        <f t="shared" si="41"/>
        <v>2499171</v>
      </c>
      <c r="H356" s="3">
        <f t="shared" si="41"/>
        <v>4104593</v>
      </c>
      <c r="I356" s="18">
        <f>+H356/'Import Data'!H350</f>
        <v>0.3326518359744699</v>
      </c>
      <c r="J356" s="8" t="s">
        <v>72</v>
      </c>
      <c r="K356" s="3">
        <f t="shared" si="42"/>
        <v>16048000</v>
      </c>
      <c r="L356" s="3">
        <f t="shared" si="42"/>
        <v>15791000</v>
      </c>
      <c r="M356" s="3">
        <f t="shared" si="42"/>
        <v>32969000</v>
      </c>
      <c r="N356" s="3">
        <f t="shared" si="42"/>
        <v>144070000</v>
      </c>
      <c r="O356" s="3">
        <f t="shared" si="42"/>
        <v>208878000</v>
      </c>
      <c r="P356" s="18">
        <f>O356/'Import Data'!N350</f>
        <v>0.22287166617584922</v>
      </c>
    </row>
    <row r="357" spans="1:16">
      <c r="A357" s="5" t="s">
        <v>85</v>
      </c>
      <c r="B357" s="1">
        <v>2007</v>
      </c>
      <c r="C357" s="1" t="s">
        <v>5</v>
      </c>
      <c r="D357" s="3">
        <f t="shared" si="41"/>
        <v>50006</v>
      </c>
      <c r="E357" s="3">
        <f t="shared" si="41"/>
        <v>167011</v>
      </c>
      <c r="F357" s="3">
        <f t="shared" si="41"/>
        <v>1832572</v>
      </c>
      <c r="G357" s="3">
        <f t="shared" si="41"/>
        <v>1980227</v>
      </c>
      <c r="H357" s="3">
        <f t="shared" si="41"/>
        <v>4029816</v>
      </c>
      <c r="I357" s="18">
        <f>+H357/'Import Data'!H351</f>
        <v>0.33185206364175601</v>
      </c>
      <c r="J357" s="8" t="s">
        <v>72</v>
      </c>
      <c r="K357" s="3">
        <f t="shared" si="42"/>
        <v>20839000</v>
      </c>
      <c r="L357" s="3">
        <f t="shared" si="42"/>
        <v>28287000</v>
      </c>
      <c r="M357" s="3">
        <f t="shared" si="42"/>
        <v>45460000</v>
      </c>
      <c r="N357" s="3">
        <f t="shared" si="42"/>
        <v>104050000</v>
      </c>
      <c r="O357" s="3">
        <f t="shared" si="42"/>
        <v>198636000</v>
      </c>
      <c r="P357" s="18">
        <f>O357/'Import Data'!N351</f>
        <v>0.21054037381632251</v>
      </c>
    </row>
    <row r="358" spans="1:16">
      <c r="A358" s="5" t="s">
        <v>85</v>
      </c>
      <c r="B358" s="1">
        <v>2008</v>
      </c>
      <c r="C358" s="1" t="s">
        <v>5</v>
      </c>
      <c r="D358" s="3">
        <f t="shared" si="41"/>
        <v>50500</v>
      </c>
      <c r="E358" s="3">
        <f t="shared" si="41"/>
        <v>106463</v>
      </c>
      <c r="F358" s="3">
        <f t="shared" si="41"/>
        <v>1059540</v>
      </c>
      <c r="G358" s="3">
        <f t="shared" si="41"/>
        <v>2015294</v>
      </c>
      <c r="H358" s="3">
        <f t="shared" si="41"/>
        <v>3231797</v>
      </c>
      <c r="I358" s="18">
        <f>+H358/'Import Data'!H352</f>
        <v>0.26752801418583555</v>
      </c>
      <c r="J358" s="8" t="s">
        <v>72</v>
      </c>
      <c r="K358" s="3">
        <f t="shared" si="42"/>
        <v>16020000</v>
      </c>
      <c r="L358" s="3">
        <f t="shared" si="42"/>
        <v>16663000</v>
      </c>
      <c r="M358" s="3">
        <f t="shared" si="42"/>
        <v>28663000</v>
      </c>
      <c r="N358" s="3">
        <f t="shared" si="42"/>
        <v>94640000</v>
      </c>
      <c r="O358" s="3">
        <f t="shared" si="42"/>
        <v>155986000</v>
      </c>
      <c r="P358" s="18">
        <f>O358/'Import Data'!N352</f>
        <v>0.15137555472960054</v>
      </c>
    </row>
    <row r="359" spans="1:16">
      <c r="A359" s="5" t="s">
        <v>85</v>
      </c>
      <c r="B359" s="1">
        <v>2009</v>
      </c>
      <c r="C359" s="1" t="s">
        <v>5</v>
      </c>
      <c r="D359" s="3">
        <f t="shared" si="41"/>
        <v>8727</v>
      </c>
      <c r="E359" s="3">
        <f t="shared" si="41"/>
        <v>160814</v>
      </c>
      <c r="F359" s="3">
        <f t="shared" si="41"/>
        <v>1053845</v>
      </c>
      <c r="G359" s="3">
        <f t="shared" si="41"/>
        <v>2983655</v>
      </c>
      <c r="H359" s="3">
        <f t="shared" si="41"/>
        <v>4207041</v>
      </c>
      <c r="I359" s="18">
        <f>+H359/'Import Data'!H353</f>
        <v>0.37273560013789397</v>
      </c>
      <c r="J359" s="8" t="s">
        <v>72</v>
      </c>
      <c r="K359" s="3">
        <f t="shared" si="42"/>
        <v>2302000</v>
      </c>
      <c r="L359" s="3">
        <f t="shared" si="42"/>
        <v>38035000</v>
      </c>
      <c r="M359" s="3">
        <f t="shared" si="42"/>
        <v>47099000</v>
      </c>
      <c r="N359" s="3">
        <f t="shared" si="42"/>
        <v>289097000</v>
      </c>
      <c r="O359" s="3">
        <f t="shared" si="42"/>
        <v>376533000</v>
      </c>
      <c r="P359" s="18">
        <f>O359/'Import Data'!N353</f>
        <v>0.356763317522792</v>
      </c>
    </row>
    <row r="360" spans="1:16">
      <c r="A360" s="5" t="s">
        <v>85</v>
      </c>
      <c r="B360" s="1">
        <v>2010</v>
      </c>
      <c r="C360" s="1" t="s">
        <v>5</v>
      </c>
      <c r="D360" s="3">
        <f t="shared" ref="D360:H369" si="43">+D201+D254</f>
        <v>77689</v>
      </c>
      <c r="E360" s="3">
        <f t="shared" si="43"/>
        <v>105000</v>
      </c>
      <c r="F360" s="3">
        <f t="shared" si="43"/>
        <v>1063768</v>
      </c>
      <c r="G360" s="3">
        <f t="shared" si="43"/>
        <v>3499155</v>
      </c>
      <c r="H360" s="3">
        <f t="shared" si="43"/>
        <v>4745612</v>
      </c>
      <c r="I360" s="18">
        <f>+H360/'Import Data'!H354</f>
        <v>0.41987310584896725</v>
      </c>
      <c r="J360" s="8" t="s">
        <v>72</v>
      </c>
      <c r="K360" s="3">
        <f t="shared" ref="K360:O369" si="44">+K201+K254</f>
        <v>23124000</v>
      </c>
      <c r="L360" s="3">
        <f t="shared" si="44"/>
        <v>26500000</v>
      </c>
      <c r="M360" s="3">
        <f t="shared" si="44"/>
        <v>50131000</v>
      </c>
      <c r="N360" s="3">
        <f t="shared" si="44"/>
        <v>230838000</v>
      </c>
      <c r="O360" s="3">
        <f t="shared" si="44"/>
        <v>330593000</v>
      </c>
      <c r="P360" s="18">
        <f>O360/'Import Data'!N354</f>
        <v>0.29297085472024503</v>
      </c>
    </row>
    <row r="361" spans="1:16">
      <c r="A361" s="5" t="s">
        <v>85</v>
      </c>
      <c r="B361" s="1">
        <v>2011</v>
      </c>
      <c r="C361" s="1" t="s">
        <v>5</v>
      </c>
      <c r="D361" s="3">
        <f t="shared" si="43"/>
        <v>112012</v>
      </c>
      <c r="E361" s="3">
        <f t="shared" si="43"/>
        <v>224173</v>
      </c>
      <c r="F361" s="3">
        <f t="shared" si="43"/>
        <v>2139984</v>
      </c>
      <c r="G361" s="3">
        <f t="shared" si="43"/>
        <v>4574200</v>
      </c>
      <c r="H361" s="3">
        <f t="shared" si="43"/>
        <v>7050369</v>
      </c>
      <c r="I361" s="18">
        <f>+H361/'Import Data'!H355</f>
        <v>0.59769297499968421</v>
      </c>
      <c r="J361" s="8" t="s">
        <v>72</v>
      </c>
      <c r="K361" s="3">
        <f t="shared" si="44"/>
        <v>32895000</v>
      </c>
      <c r="L361" s="3">
        <f t="shared" si="44"/>
        <v>49781000</v>
      </c>
      <c r="M361" s="3">
        <f t="shared" si="44"/>
        <v>102262000</v>
      </c>
      <c r="N361" s="3">
        <f t="shared" si="44"/>
        <v>329595000</v>
      </c>
      <c r="O361" s="3">
        <f t="shared" si="44"/>
        <v>514533000</v>
      </c>
      <c r="P361" s="18">
        <f>O361/'Import Data'!N355</f>
        <v>0.42090551461295128</v>
      </c>
    </row>
    <row r="362" spans="1:16">
      <c r="A362" s="5" t="s">
        <v>85</v>
      </c>
      <c r="B362" s="1">
        <v>2012</v>
      </c>
      <c r="C362" s="1" t="s">
        <v>5</v>
      </c>
      <c r="D362" s="3">
        <f t="shared" si="43"/>
        <v>154149</v>
      </c>
      <c r="E362" s="3">
        <f t="shared" si="43"/>
        <v>245945</v>
      </c>
      <c r="F362" s="3">
        <f t="shared" si="43"/>
        <v>2134258</v>
      </c>
      <c r="G362" s="3">
        <f t="shared" si="43"/>
        <v>5676903</v>
      </c>
      <c r="H362" s="3">
        <f t="shared" si="43"/>
        <v>8211255</v>
      </c>
      <c r="I362" s="18">
        <f>+H362/'Import Data'!H356</f>
        <v>0.65744271134373322</v>
      </c>
      <c r="J362" s="8" t="s">
        <v>72</v>
      </c>
      <c r="K362" s="3">
        <f t="shared" si="44"/>
        <v>41431000</v>
      </c>
      <c r="L362" s="3">
        <f t="shared" si="44"/>
        <v>71749000</v>
      </c>
      <c r="M362" s="3">
        <f t="shared" si="44"/>
        <v>108904000</v>
      </c>
      <c r="N362" s="3">
        <f t="shared" si="44"/>
        <v>400125000</v>
      </c>
      <c r="O362" s="3">
        <f t="shared" si="44"/>
        <v>622209000</v>
      </c>
      <c r="P362" s="18">
        <f>O362/'Import Data'!N356</f>
        <v>0.45417179445629369</v>
      </c>
    </row>
    <row r="363" spans="1:16">
      <c r="A363" s="5" t="s">
        <v>85</v>
      </c>
      <c r="B363" s="1">
        <v>2013</v>
      </c>
      <c r="C363" s="1" t="s">
        <v>5</v>
      </c>
      <c r="D363" s="3">
        <f t="shared" si="43"/>
        <v>118055</v>
      </c>
      <c r="E363" s="3">
        <f t="shared" si="43"/>
        <v>491072</v>
      </c>
      <c r="F363" s="3">
        <f t="shared" si="43"/>
        <v>2082201</v>
      </c>
      <c r="G363" s="3">
        <f t="shared" si="43"/>
        <v>5899961</v>
      </c>
      <c r="H363" s="3">
        <f t="shared" si="43"/>
        <v>8591289</v>
      </c>
      <c r="I363" s="18">
        <f>+H363/'Import Data'!H357</f>
        <v>0.74677541817277826</v>
      </c>
      <c r="J363" s="8" t="s">
        <v>72</v>
      </c>
      <c r="K363" s="3">
        <f t="shared" si="44"/>
        <v>59078000</v>
      </c>
      <c r="L363" s="3">
        <f t="shared" si="44"/>
        <v>70112000</v>
      </c>
      <c r="M363" s="3">
        <f t="shared" si="44"/>
        <v>154301000</v>
      </c>
      <c r="N363" s="3">
        <f t="shared" si="44"/>
        <v>525709000</v>
      </c>
      <c r="O363" s="3">
        <f t="shared" si="44"/>
        <v>809200000</v>
      </c>
      <c r="P363" s="18">
        <f>O363/'Import Data'!N357</f>
        <v>0.58243105224101355</v>
      </c>
    </row>
    <row r="364" spans="1:16">
      <c r="A364" s="5" t="s">
        <v>85</v>
      </c>
      <c r="B364" s="1">
        <v>2014</v>
      </c>
      <c r="C364" s="1" t="s">
        <v>5</v>
      </c>
      <c r="D364" s="3">
        <f t="shared" si="43"/>
        <v>90848</v>
      </c>
      <c r="E364" s="3">
        <f t="shared" si="43"/>
        <v>158953</v>
      </c>
      <c r="F364" s="3">
        <f t="shared" si="43"/>
        <v>2641924</v>
      </c>
      <c r="G364" s="3">
        <f t="shared" si="43"/>
        <v>5119665</v>
      </c>
      <c r="H364" s="3">
        <f t="shared" si="43"/>
        <v>8011390</v>
      </c>
      <c r="I364" s="18">
        <f>+H364/'Import Data'!H358</f>
        <v>0.59671264653420009</v>
      </c>
      <c r="J364" s="8" t="s">
        <v>72</v>
      </c>
      <c r="K364" s="3">
        <f t="shared" si="44"/>
        <v>66688000</v>
      </c>
      <c r="L364" s="3">
        <f t="shared" si="44"/>
        <v>87176000</v>
      </c>
      <c r="M364" s="3">
        <f t="shared" si="44"/>
        <v>201700000</v>
      </c>
      <c r="N364" s="3">
        <f t="shared" si="44"/>
        <v>546437000</v>
      </c>
      <c r="O364" s="3">
        <f t="shared" si="44"/>
        <v>902001000</v>
      </c>
      <c r="P364" s="18">
        <f>O364/'Import Data'!N358</f>
        <v>0.5417700002702841</v>
      </c>
    </row>
    <row r="365" spans="1:16">
      <c r="A365" s="5" t="s">
        <v>85</v>
      </c>
      <c r="B365" s="1">
        <v>2015</v>
      </c>
      <c r="C365" s="1" t="s">
        <v>5</v>
      </c>
      <c r="D365" s="3">
        <f t="shared" si="43"/>
        <v>85945</v>
      </c>
      <c r="E365" s="3">
        <f t="shared" si="43"/>
        <v>230609</v>
      </c>
      <c r="F365" s="3">
        <f t="shared" si="43"/>
        <v>2403774</v>
      </c>
      <c r="G365" s="3">
        <f t="shared" si="43"/>
        <v>6605040</v>
      </c>
      <c r="H365" s="3">
        <f t="shared" si="43"/>
        <v>9325368</v>
      </c>
      <c r="I365" s="18">
        <f>+H365/'Import Data'!H359</f>
        <v>0.69021286434954765</v>
      </c>
      <c r="J365" s="8" t="s">
        <v>72</v>
      </c>
      <c r="K365" s="3">
        <f t="shared" si="44"/>
        <v>82169000</v>
      </c>
      <c r="L365" s="3">
        <f t="shared" si="44"/>
        <v>93425000</v>
      </c>
      <c r="M365" s="3">
        <f t="shared" si="44"/>
        <v>225766000</v>
      </c>
      <c r="N365" s="3">
        <f t="shared" si="44"/>
        <v>629453000</v>
      </c>
      <c r="O365" s="3">
        <f t="shared" si="44"/>
        <v>1030813000</v>
      </c>
      <c r="P365" s="18">
        <f>O365/'Import Data'!N359</f>
        <v>0.58962899830686866</v>
      </c>
    </row>
    <row r="366" spans="1:16">
      <c r="A366" s="5" t="s">
        <v>85</v>
      </c>
      <c r="B366" s="1">
        <v>2016</v>
      </c>
      <c r="C366" s="1" t="s">
        <v>5</v>
      </c>
      <c r="D366" s="3">
        <f t="shared" si="43"/>
        <v>112957</v>
      </c>
      <c r="E366" s="3">
        <f t="shared" si="43"/>
        <v>107418</v>
      </c>
      <c r="F366" s="3">
        <f t="shared" si="43"/>
        <v>2308100</v>
      </c>
      <c r="G366" s="3">
        <f t="shared" si="43"/>
        <v>7005453</v>
      </c>
      <c r="H366" s="3">
        <f t="shared" si="43"/>
        <v>9533928</v>
      </c>
      <c r="I366" s="18">
        <f>+H366/'Import Data'!H360</f>
        <v>0.68094383499407796</v>
      </c>
      <c r="J366" s="8" t="s">
        <v>72</v>
      </c>
      <c r="K366" s="3">
        <f t="shared" si="44"/>
        <v>321314000</v>
      </c>
      <c r="L366" s="3">
        <f t="shared" si="44"/>
        <v>96289000</v>
      </c>
      <c r="M366" s="3">
        <f t="shared" si="44"/>
        <v>198323000</v>
      </c>
      <c r="N366" s="3">
        <f t="shared" si="44"/>
        <v>576656000</v>
      </c>
      <c r="O366" s="3">
        <f t="shared" si="44"/>
        <v>1192582000</v>
      </c>
      <c r="P366" s="18">
        <f>O366/'Import Data'!N360</f>
        <v>0.79975616658462889</v>
      </c>
    </row>
    <row r="367" spans="1:16">
      <c r="A367" s="5" t="s">
        <v>85</v>
      </c>
      <c r="B367" s="1">
        <v>2017</v>
      </c>
      <c r="C367" s="1" t="s">
        <v>5</v>
      </c>
      <c r="D367" s="3">
        <f t="shared" si="43"/>
        <v>102256</v>
      </c>
      <c r="E367" s="3">
        <f t="shared" si="43"/>
        <v>135600</v>
      </c>
      <c r="F367" s="3">
        <f t="shared" si="43"/>
        <v>2288479</v>
      </c>
      <c r="G367" s="3">
        <f t="shared" si="43"/>
        <v>5700000</v>
      </c>
      <c r="H367" s="3">
        <f t="shared" si="43"/>
        <v>8226335</v>
      </c>
      <c r="I367" s="18">
        <f>+H367/'Import Data'!H361</f>
        <v>0.6555232517601628</v>
      </c>
      <c r="J367" s="8" t="s">
        <v>72</v>
      </c>
      <c r="K367" s="3">
        <f t="shared" si="44"/>
        <v>335711000</v>
      </c>
      <c r="L367" s="3">
        <f t="shared" si="44"/>
        <v>94758000</v>
      </c>
      <c r="M367" s="3">
        <f t="shared" si="44"/>
        <v>199336000</v>
      </c>
      <c r="N367" s="3">
        <f t="shared" si="44"/>
        <v>606415000</v>
      </c>
      <c r="O367" s="3">
        <f t="shared" si="44"/>
        <v>1236220000</v>
      </c>
      <c r="P367" s="18">
        <f>O367/'Import Data'!N361</f>
        <v>0.87395944164212924</v>
      </c>
    </row>
    <row r="368" spans="1:16">
      <c r="A368" s="5" t="s">
        <v>85</v>
      </c>
      <c r="B368" s="1">
        <v>2018</v>
      </c>
      <c r="C368" s="1" t="s">
        <v>5</v>
      </c>
      <c r="D368" s="3">
        <f t="shared" si="43"/>
        <v>103583</v>
      </c>
      <c r="E368" s="3">
        <f t="shared" si="43"/>
        <v>118704</v>
      </c>
      <c r="F368" s="3">
        <f t="shared" si="43"/>
        <v>1037726</v>
      </c>
      <c r="G368" s="3">
        <f t="shared" si="43"/>
        <v>5650000</v>
      </c>
      <c r="H368" s="3">
        <f t="shared" si="43"/>
        <v>6910013</v>
      </c>
      <c r="I368" s="18">
        <f>+H368/'Import Data'!H362</f>
        <v>0.69495028550233851</v>
      </c>
      <c r="J368" s="8" t="s">
        <v>72</v>
      </c>
      <c r="K368" s="3">
        <f t="shared" si="44"/>
        <v>252771000</v>
      </c>
      <c r="L368" s="3">
        <f t="shared" si="44"/>
        <v>103461000</v>
      </c>
      <c r="M368" s="3">
        <f t="shared" si="44"/>
        <v>107102000</v>
      </c>
      <c r="N368" s="3">
        <f t="shared" si="44"/>
        <v>536770000</v>
      </c>
      <c r="O368" s="3">
        <f t="shared" si="44"/>
        <v>1000104000</v>
      </c>
      <c r="P368" s="18">
        <f>O368/'Import Data'!N362</f>
        <v>0.75196581016642283</v>
      </c>
    </row>
    <row r="369" spans="1:16">
      <c r="A369" s="5" t="s">
        <v>85</v>
      </c>
      <c r="B369" s="1">
        <v>2019</v>
      </c>
      <c r="C369" s="1" t="s">
        <v>5</v>
      </c>
      <c r="D369" s="3">
        <f t="shared" si="43"/>
        <v>76046</v>
      </c>
      <c r="E369" s="3">
        <f t="shared" si="43"/>
        <v>238904</v>
      </c>
      <c r="F369" s="3">
        <f t="shared" si="43"/>
        <v>2135703</v>
      </c>
      <c r="G369" s="3">
        <f t="shared" si="43"/>
        <v>4038323</v>
      </c>
      <c r="H369" s="3">
        <f t="shared" si="43"/>
        <v>6488976</v>
      </c>
      <c r="I369" s="18">
        <f>+H369/'Import Data'!H363</f>
        <v>0.59943442889179321</v>
      </c>
      <c r="J369" s="8" t="s">
        <v>72</v>
      </c>
      <c r="K369" s="3">
        <f t="shared" si="44"/>
        <v>45771000</v>
      </c>
      <c r="L369" s="3">
        <f t="shared" si="44"/>
        <v>90711000</v>
      </c>
      <c r="M369" s="3">
        <f t="shared" si="44"/>
        <v>193356000</v>
      </c>
      <c r="N369" s="3">
        <f t="shared" si="44"/>
        <v>446329000</v>
      </c>
      <c r="O369" s="3">
        <f t="shared" si="44"/>
        <v>776167000</v>
      </c>
      <c r="P369" s="18">
        <f>O369/'Import Data'!N363</f>
        <v>0.56091603318231842</v>
      </c>
    </row>
    <row r="370" spans="1:16">
      <c r="A370" s="5" t="s">
        <v>85</v>
      </c>
      <c r="B370" s="1">
        <v>2020</v>
      </c>
      <c r="C370" s="1" t="s">
        <v>5</v>
      </c>
      <c r="D370" s="3">
        <f t="shared" ref="D370:H371" si="45">+D211+D264</f>
        <v>64876</v>
      </c>
      <c r="E370" s="3">
        <f t="shared" si="45"/>
        <v>137351</v>
      </c>
      <c r="F370" s="3">
        <f t="shared" si="45"/>
        <v>2014272</v>
      </c>
      <c r="G370" s="3">
        <f t="shared" si="45"/>
        <v>1646752</v>
      </c>
      <c r="H370" s="3">
        <f t="shared" si="45"/>
        <v>3863251</v>
      </c>
      <c r="I370" s="18">
        <f>+H370/'Import Data'!H364</f>
        <v>0.41924478767059808</v>
      </c>
      <c r="J370" s="8" t="s">
        <v>72</v>
      </c>
      <c r="K370" s="3">
        <f t="shared" ref="K370:O370" si="46">+K211+K264</f>
        <v>25916000</v>
      </c>
      <c r="L370" s="3">
        <f t="shared" si="46"/>
        <v>59746000</v>
      </c>
      <c r="M370" s="3">
        <f t="shared" si="46"/>
        <v>181321000</v>
      </c>
      <c r="N370" s="3">
        <f t="shared" si="46"/>
        <v>162661000</v>
      </c>
      <c r="O370" s="3">
        <f t="shared" si="46"/>
        <v>429644000</v>
      </c>
      <c r="P370" s="18">
        <f>O370/'Import Data'!N364</f>
        <v>0.33042167516477094</v>
      </c>
    </row>
    <row r="371" spans="1:16">
      <c r="A371" s="5" t="s">
        <v>85</v>
      </c>
      <c r="B371" s="1">
        <v>2021</v>
      </c>
      <c r="C371" s="1" t="s">
        <v>5</v>
      </c>
      <c r="D371" s="3">
        <f t="shared" si="45"/>
        <v>113683</v>
      </c>
      <c r="E371" s="3">
        <f t="shared" si="45"/>
        <v>111762</v>
      </c>
      <c r="F371" s="3">
        <f t="shared" si="45"/>
        <v>1018632</v>
      </c>
      <c r="G371" s="3">
        <f t="shared" si="45"/>
        <v>2677177</v>
      </c>
      <c r="H371" s="3">
        <f t="shared" si="45"/>
        <v>3921254</v>
      </c>
      <c r="I371" s="18">
        <f>+H371/'Import Data'!H365</f>
        <v>0.41037068587954761</v>
      </c>
      <c r="J371" s="8" t="s">
        <v>72</v>
      </c>
      <c r="K371" s="3">
        <f t="shared" ref="K371:O371" si="47">+K212+K265</f>
        <v>108312000</v>
      </c>
      <c r="L371" s="3">
        <f t="shared" si="47"/>
        <v>51663000</v>
      </c>
      <c r="M371" s="3">
        <f t="shared" si="47"/>
        <v>91793000</v>
      </c>
      <c r="N371" s="3">
        <f t="shared" si="47"/>
        <v>297773000</v>
      </c>
      <c r="O371" s="3">
        <f t="shared" si="47"/>
        <v>549541000</v>
      </c>
      <c r="P371" s="18">
        <f>O371/'Import Data'!N365</f>
        <v>0.38001800715307188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1753F-C4E5-A540-A6E4-B4E23A68162A}">
  <dimension ref="A1:BB77"/>
  <sheetViews>
    <sheetView workbookViewId="0">
      <pane xSplit="2" ySplit="1" topLeftCell="AU2" activePane="bottomRight" state="frozen"/>
      <selection pane="topRight" activeCell="C1" sqref="C1"/>
      <selection pane="bottomLeft" activeCell="A2" sqref="A2"/>
      <selection pane="bottomRight" activeCell="B36" sqref="B36"/>
    </sheetView>
  </sheetViews>
  <sheetFormatPr baseColWidth="10" defaultColWidth="7.5703125" defaultRowHeight="15"/>
  <cols>
    <col min="1" max="1" width="15.28515625" style="14" customWidth="1"/>
    <col min="2" max="2" width="57.140625" style="14" customWidth="1"/>
    <col min="3" max="3" width="9.42578125" style="14" customWidth="1"/>
    <col min="4" max="16384" width="7.5703125" style="14"/>
  </cols>
  <sheetData>
    <row r="1" spans="1:54">
      <c r="A1" s="14" t="s">
        <v>71</v>
      </c>
      <c r="B1" s="14" t="s">
        <v>70</v>
      </c>
      <c r="C1" s="14">
        <v>1970</v>
      </c>
      <c r="D1" s="14">
        <v>1971</v>
      </c>
      <c r="E1" s="14">
        <v>1972</v>
      </c>
      <c r="F1" s="14">
        <v>1973</v>
      </c>
      <c r="G1" s="14">
        <v>1974</v>
      </c>
      <c r="H1" s="14">
        <v>1975</v>
      </c>
      <c r="I1" s="14">
        <v>1976</v>
      </c>
      <c r="J1" s="14">
        <v>1977</v>
      </c>
      <c r="K1" s="14">
        <v>1978</v>
      </c>
      <c r="L1" s="14">
        <v>1979</v>
      </c>
      <c r="M1" s="14">
        <v>1980</v>
      </c>
      <c r="N1" s="14">
        <v>1981</v>
      </c>
      <c r="O1" s="14">
        <v>1982</v>
      </c>
      <c r="P1" s="14">
        <v>1983</v>
      </c>
      <c r="Q1" s="14">
        <v>1984</v>
      </c>
      <c r="R1" s="14">
        <v>1985</v>
      </c>
      <c r="S1" s="14">
        <v>1986</v>
      </c>
      <c r="T1" s="14">
        <v>1987</v>
      </c>
      <c r="U1" s="14">
        <v>1988</v>
      </c>
      <c r="V1" s="14">
        <v>1989</v>
      </c>
      <c r="W1" s="14">
        <v>1990</v>
      </c>
      <c r="X1" s="14">
        <v>1991</v>
      </c>
      <c r="Y1" s="14">
        <v>1992</v>
      </c>
      <c r="Z1" s="14">
        <v>1993</v>
      </c>
      <c r="AA1" s="14">
        <v>1994</v>
      </c>
      <c r="AB1" s="14">
        <v>1995</v>
      </c>
      <c r="AC1" s="14">
        <v>1996</v>
      </c>
      <c r="AD1" s="14">
        <v>1997</v>
      </c>
      <c r="AE1" s="14">
        <v>1998</v>
      </c>
      <c r="AF1" s="14">
        <v>1999</v>
      </c>
      <c r="AG1" s="14">
        <v>2000</v>
      </c>
      <c r="AH1" s="14">
        <v>2001</v>
      </c>
      <c r="AI1" s="14">
        <v>2002</v>
      </c>
      <c r="AJ1" s="14">
        <v>2003</v>
      </c>
      <c r="AK1" s="14">
        <v>2004</v>
      </c>
      <c r="AL1" s="14">
        <v>2005</v>
      </c>
      <c r="AM1" s="14">
        <v>2006</v>
      </c>
      <c r="AN1" s="14">
        <v>2007</v>
      </c>
      <c r="AO1" s="14">
        <v>2008</v>
      </c>
      <c r="AP1" s="14">
        <v>2009</v>
      </c>
      <c r="AQ1" s="14">
        <v>2010</v>
      </c>
      <c r="AR1" s="14">
        <v>2011</v>
      </c>
      <c r="AS1" s="14">
        <v>2012</v>
      </c>
      <c r="AT1" s="14">
        <v>2013</v>
      </c>
      <c r="AU1" s="14">
        <v>2014</v>
      </c>
      <c r="AV1" s="14">
        <v>2015</v>
      </c>
      <c r="AW1" s="14">
        <v>2016</v>
      </c>
      <c r="AX1" s="14">
        <v>2017</v>
      </c>
      <c r="AY1" s="14">
        <v>2018</v>
      </c>
      <c r="AZ1" s="14">
        <v>2019</v>
      </c>
      <c r="BA1" s="14">
        <v>2020</v>
      </c>
      <c r="BB1" s="14">
        <v>2021</v>
      </c>
    </row>
    <row r="2" spans="1:54">
      <c r="A2" s="14" t="s">
        <v>2</v>
      </c>
      <c r="B2" s="14" t="s">
        <v>68</v>
      </c>
      <c r="M2" s="14">
        <v>30246749.801008224</v>
      </c>
      <c r="N2" s="14">
        <v>35106382.978723407</v>
      </c>
      <c r="O2" s="14">
        <v>38563829.787234046</v>
      </c>
      <c r="P2" s="14">
        <v>43085106.382978722</v>
      </c>
      <c r="Q2" s="14">
        <v>43617021.276595742</v>
      </c>
      <c r="R2" s="14">
        <v>43617021.276595742</v>
      </c>
      <c r="S2" s="14">
        <v>41778723.404255316</v>
      </c>
      <c r="T2" s="14">
        <v>45538031.91489362</v>
      </c>
      <c r="U2" s="14">
        <v>43705319.148936167</v>
      </c>
      <c r="V2" s="14">
        <v>43856914.893617027</v>
      </c>
      <c r="W2" s="14">
        <v>40155319.148936167</v>
      </c>
      <c r="X2" s="14">
        <v>40721542.55319149</v>
      </c>
      <c r="Y2" s="14">
        <v>43229787.234042555</v>
      </c>
      <c r="Z2" s="14">
        <v>44273936.170212761</v>
      </c>
      <c r="AA2" s="14">
        <v>47900000</v>
      </c>
      <c r="AB2" s="14">
        <v>50477659.574468084</v>
      </c>
      <c r="AM2" s="14">
        <v>49734042.55319149</v>
      </c>
      <c r="AN2" s="14">
        <v>63510638.297872342</v>
      </c>
      <c r="AO2" s="14">
        <v>68085106.382978722</v>
      </c>
      <c r="AP2" s="14">
        <v>77367021.276595742</v>
      </c>
      <c r="AQ2" s="14">
        <v>76542553.191489369</v>
      </c>
      <c r="AR2" s="14">
        <v>83696808.510638297</v>
      </c>
      <c r="AS2" s="14">
        <v>84787234.042553186</v>
      </c>
      <c r="AT2" s="14">
        <v>89414893.617021278</v>
      </c>
      <c r="AU2" s="14">
        <v>100132978.72340426</v>
      </c>
      <c r="AV2" s="14">
        <v>98191489.361702129</v>
      </c>
      <c r="AW2" s="14">
        <v>107074468.08510639</v>
      </c>
      <c r="AX2" s="14">
        <v>103085106.38297872</v>
      </c>
      <c r="AY2" s="14">
        <v>108892287.23404256</v>
      </c>
      <c r="AZ2" s="14">
        <v>108697872.34042554</v>
      </c>
      <c r="BA2" s="14">
        <v>108640425.53191489</v>
      </c>
      <c r="BB2" s="14">
        <v>109695744.68085106</v>
      </c>
    </row>
    <row r="3" spans="1:54">
      <c r="A3" s="14" t="s">
        <v>50</v>
      </c>
      <c r="B3" s="14" t="s">
        <v>68</v>
      </c>
      <c r="AB3" s="14">
        <v>113941018.76675603</v>
      </c>
      <c r="AC3" s="14">
        <v>124248496.99398798</v>
      </c>
      <c r="AD3" s="14">
        <v>120013188.26244642</v>
      </c>
      <c r="AE3" s="14">
        <v>115813648.29396325</v>
      </c>
      <c r="AF3" s="14">
        <v>128777923.78449409</v>
      </c>
      <c r="AG3" s="14">
        <v>133963494.13298565</v>
      </c>
      <c r="AH3" s="14">
        <v>155852624.71470493</v>
      </c>
      <c r="AI3" s="14">
        <v>197104310.6284962</v>
      </c>
      <c r="AJ3" s="14">
        <v>217785234.89932886</v>
      </c>
      <c r="AK3" s="14">
        <v>240583644.38411942</v>
      </c>
      <c r="AL3" s="14">
        <v>243493150.68493152</v>
      </c>
      <c r="AM3" s="14">
        <v>240179186.76774636</v>
      </c>
      <c r="AN3" s="14">
        <v>244546094.29978886</v>
      </c>
      <c r="AO3" s="14">
        <v>235863095.23809525</v>
      </c>
      <c r="AP3" s="14">
        <v>277970813.06462824</v>
      </c>
      <c r="AQ3" s="14">
        <v>520935101.18632239</v>
      </c>
      <c r="AR3" s="14">
        <v>676086956.52173913</v>
      </c>
      <c r="AS3" s="14">
        <v>626295105.39478385</v>
      </c>
      <c r="AT3" s="14">
        <v>618476727.78561354</v>
      </c>
      <c r="AU3" s="14">
        <v>732958538.29936743</v>
      </c>
      <c r="AV3" s="14">
        <v>615819209.03954804</v>
      </c>
      <c r="AW3" s="14">
        <v>567030784.50844097</v>
      </c>
      <c r="AX3" s="14">
        <v>633825255.52258492</v>
      </c>
      <c r="AY3" s="14">
        <v>618143377.48344374</v>
      </c>
      <c r="AZ3" s="14">
        <v>523785243.7417655</v>
      </c>
      <c r="BA3" s="14">
        <v>484739712.60613972</v>
      </c>
    </row>
    <row r="4" spans="1:54">
      <c r="A4" s="14" t="s">
        <v>51</v>
      </c>
      <c r="B4" s="14" t="s">
        <v>68</v>
      </c>
      <c r="C4" s="14">
        <v>39836813.054955609</v>
      </c>
      <c r="D4" s="14">
        <v>40423484.119345523</v>
      </c>
      <c r="E4" s="14">
        <v>44293903.07451798</v>
      </c>
      <c r="F4" s="14">
        <v>47619047.619047619</v>
      </c>
      <c r="G4" s="14">
        <v>53271569.195136078</v>
      </c>
      <c r="H4" s="14">
        <v>58482918.355529822</v>
      </c>
      <c r="I4" s="14">
        <v>52982049.797336422</v>
      </c>
      <c r="J4" s="14">
        <v>69774174.869716272</v>
      </c>
      <c r="K4" s="14">
        <v>88882455.124493346</v>
      </c>
      <c r="L4" s="14">
        <v>116676317.31325999</v>
      </c>
      <c r="M4" s="14">
        <v>152287203.24261725</v>
      </c>
      <c r="N4" s="14">
        <v>179791546.03358427</v>
      </c>
      <c r="O4" s="14">
        <v>191372321.94557035</v>
      </c>
      <c r="P4" s="14">
        <v>233063115.22872034</v>
      </c>
      <c r="Q4" s="14">
        <v>257672264.0416908</v>
      </c>
      <c r="R4" s="14">
        <v>277359583.09206718</v>
      </c>
      <c r="S4" s="14">
        <v>251047120.41884816</v>
      </c>
      <c r="T4" s="14">
        <v>274122236.67100132</v>
      </c>
      <c r="U4" s="14">
        <v>321456436.93107933</v>
      </c>
      <c r="V4" s="14">
        <v>304551365.40962291</v>
      </c>
      <c r="W4" s="14">
        <v>302210663.19895971</v>
      </c>
      <c r="X4" s="14">
        <v>298569570.87126136</v>
      </c>
      <c r="Y4" s="14">
        <v>290767230.16905069</v>
      </c>
      <c r="Z4" s="14">
        <v>299349804.94148242</v>
      </c>
      <c r="AA4" s="14">
        <v>327178153.44603378</v>
      </c>
      <c r="AB4" s="14">
        <v>383094928.47854358</v>
      </c>
      <c r="AC4" s="14">
        <v>382574772.4317295</v>
      </c>
      <c r="AD4" s="14">
        <v>414824447.33420026</v>
      </c>
      <c r="AE4" s="14">
        <v>448880624.18725616</v>
      </c>
      <c r="AF4" s="14">
        <v>460458257.47724319</v>
      </c>
      <c r="AG4" s="14">
        <v>437368530.55916774</v>
      </c>
      <c r="AH4" s="14">
        <v>454084785.43563068</v>
      </c>
      <c r="AI4" s="14">
        <v>467387516.25487643</v>
      </c>
      <c r="AJ4" s="14">
        <v>477361248.37451231</v>
      </c>
      <c r="AK4" s="14">
        <v>479642132.63979191</v>
      </c>
      <c r="AL4" s="14">
        <v>502434590.3771131</v>
      </c>
      <c r="AM4" s="14">
        <v>521717555.26657999</v>
      </c>
      <c r="AN4" s="14">
        <v>579670741.22236669</v>
      </c>
      <c r="AO4" s="14">
        <v>679853055.91677499</v>
      </c>
      <c r="AP4" s="14">
        <v>714483745.12353706</v>
      </c>
      <c r="AQ4" s="14">
        <v>810663198.95968783</v>
      </c>
      <c r="AR4" s="14">
        <v>852795838.75162542</v>
      </c>
      <c r="AS4" s="14">
        <v>887646293.88816643</v>
      </c>
      <c r="AT4" s="14">
        <v>1027308192.4577373</v>
      </c>
      <c r="AU4" s="14">
        <v>1031469440.8322496</v>
      </c>
      <c r="AV4" s="14">
        <v>1361508452.5357606</v>
      </c>
      <c r="AW4" s="14">
        <v>1491547464.2392716</v>
      </c>
      <c r="AX4" s="14">
        <v>1604681404.4213264</v>
      </c>
      <c r="AY4" s="14">
        <v>1692327698.3094928</v>
      </c>
      <c r="AZ4" s="14">
        <v>1756566970.0910273</v>
      </c>
      <c r="BA4" s="14">
        <v>1874460858.2574773</v>
      </c>
      <c r="BB4" s="14">
        <v>1870357607.2821846</v>
      </c>
    </row>
    <row r="5" spans="1:54">
      <c r="A5" s="14" t="s">
        <v>52</v>
      </c>
      <c r="B5" s="14" t="s">
        <v>68</v>
      </c>
      <c r="AG5" s="14">
        <v>66208791.208791204</v>
      </c>
      <c r="AH5" s="14">
        <v>65934065.934065931</v>
      </c>
      <c r="AI5" s="14">
        <v>49725274.725274727</v>
      </c>
      <c r="AJ5" s="14">
        <v>55219780.219780222</v>
      </c>
      <c r="AK5" s="14">
        <v>57692307.692307688</v>
      </c>
      <c r="AL5" s="14">
        <v>59340659.340659335</v>
      </c>
      <c r="AM5" s="14">
        <v>74175824.17582418</v>
      </c>
      <c r="AN5" s="14">
        <v>87637362.637362629</v>
      </c>
      <c r="AO5" s="14">
        <v>143681318.68131867</v>
      </c>
      <c r="AP5" s="14">
        <v>120604395.6043956</v>
      </c>
      <c r="AQ5" s="14">
        <v>147527472.52747253</v>
      </c>
      <c r="AR5" s="14">
        <v>162081043.95604396</v>
      </c>
      <c r="AS5" s="14">
        <v>175990549.45054945</v>
      </c>
      <c r="AT5" s="14">
        <v>190824148.35164833</v>
      </c>
      <c r="AU5" s="14">
        <v>241630192.30769229</v>
      </c>
      <c r="AV5" s="14">
        <v>260916291.2087912</v>
      </c>
      <c r="AW5" s="14">
        <v>278993406.59340656</v>
      </c>
      <c r="AX5" s="14">
        <v>345946730.76923078</v>
      </c>
      <c r="AY5" s="14">
        <v>400142554.94505495</v>
      </c>
      <c r="AZ5" s="14">
        <v>404498653.84615386</v>
      </c>
      <c r="BA5" s="14">
        <v>489194062.00814837</v>
      </c>
      <c r="BB5" s="14">
        <v>535950616.37129396</v>
      </c>
    </row>
    <row r="6" spans="1:54">
      <c r="A6" s="14" t="s">
        <v>69</v>
      </c>
      <c r="B6" s="14" t="s">
        <v>68</v>
      </c>
      <c r="C6" s="14">
        <v>227777777.77777779</v>
      </c>
      <c r="D6" s="14">
        <v>237140055.27324599</v>
      </c>
      <c r="E6" s="14">
        <v>272148233.93167341</v>
      </c>
      <c r="F6" s="14">
        <v>328603032.42864078</v>
      </c>
      <c r="G6" s="14">
        <v>379436619.71830988</v>
      </c>
      <c r="H6" s="14">
        <v>434387082.1014328</v>
      </c>
      <c r="I6" s="14">
        <v>506515580.73654395</v>
      </c>
      <c r="J6" s="14">
        <v>869762559.92737794</v>
      </c>
      <c r="K6" s="14">
        <v>1233968702.200259</v>
      </c>
      <c r="L6" s="14">
        <v>1369019281.1235421</v>
      </c>
      <c r="M6" s="14">
        <v>1622929629.9636276</v>
      </c>
      <c r="N6" s="14">
        <v>1849223946.7849226</v>
      </c>
      <c r="O6" s="14">
        <v>2442097893.9385099</v>
      </c>
      <c r="P6" s="14">
        <v>2791027496.3820548</v>
      </c>
      <c r="Q6" s="14">
        <v>3297389330.3064699</v>
      </c>
      <c r="R6" s="14">
        <v>3807012700.1656547</v>
      </c>
      <c r="S6" s="14">
        <v>4283283823.9265461</v>
      </c>
      <c r="T6" s="14">
        <v>4889719626.1682243</v>
      </c>
      <c r="U6" s="14">
        <v>5579439252.3364487</v>
      </c>
      <c r="V6" s="14">
        <v>6048064085.4472628</v>
      </c>
      <c r="W6" s="14">
        <v>6713484646.1949263</v>
      </c>
      <c r="X6" s="14">
        <v>7183444592.7903872</v>
      </c>
      <c r="Y6" s="14">
        <v>7686248331.1081438</v>
      </c>
      <c r="Z6" s="14">
        <v>8070493991.9893188</v>
      </c>
      <c r="AA6" s="14">
        <v>8312683578.1041384</v>
      </c>
      <c r="AB6" s="14">
        <v>8437383177.5700932</v>
      </c>
      <c r="AC6" s="14">
        <v>8587983978.6381836</v>
      </c>
      <c r="AD6" s="14">
        <v>8918621361.8157539</v>
      </c>
      <c r="AE6" s="14">
        <v>9040266666.666666</v>
      </c>
      <c r="AF6" s="14">
        <v>9184800000</v>
      </c>
      <c r="AG6" s="14">
        <v>9326245920</v>
      </c>
      <c r="AH6" s="14">
        <v>9522097093.333334</v>
      </c>
      <c r="AI6" s="14">
        <v>9626840160</v>
      </c>
      <c r="AJ6" s="14">
        <v>9721183173.333334</v>
      </c>
      <c r="AK6" s="14">
        <v>10093924213.333334</v>
      </c>
      <c r="AL6" s="14">
        <v>10579053588.108137</v>
      </c>
      <c r="AM6" s="14">
        <v>11113165473.965286</v>
      </c>
      <c r="AN6" s="14">
        <v>11523008352.234823</v>
      </c>
      <c r="AO6" s="14">
        <v>12043036880</v>
      </c>
      <c r="AP6" s="14">
        <v>12246833680</v>
      </c>
      <c r="AQ6" s="14">
        <v>13946133333.333334</v>
      </c>
      <c r="AR6" s="14">
        <v>14575466666.666666</v>
      </c>
      <c r="AS6" s="14">
        <v>15303466666.666666</v>
      </c>
      <c r="AT6" s="14">
        <v>16107466666.666666</v>
      </c>
      <c r="AU6" s="14">
        <v>16843733333.333334</v>
      </c>
      <c r="AV6" s="14">
        <v>17137866666.666666</v>
      </c>
      <c r="AW6" s="14">
        <v>17320595986.871998</v>
      </c>
      <c r="AX6" s="14">
        <v>17410713878.025547</v>
      </c>
      <c r="AY6" s="14">
        <v>17464867479.422504</v>
      </c>
      <c r="AZ6" s="14">
        <v>17654288819.518826</v>
      </c>
      <c r="BA6" s="14">
        <v>17878943018.419041</v>
      </c>
      <c r="BB6" s="14">
        <v>19267089708.415386</v>
      </c>
    </row>
    <row r="7" spans="1:54">
      <c r="A7" s="14" t="s">
        <v>53</v>
      </c>
      <c r="B7" s="14" t="s">
        <v>68</v>
      </c>
      <c r="H7" s="14">
        <v>79519349.708429053</v>
      </c>
      <c r="I7" s="14">
        <v>104727935.03832436</v>
      </c>
      <c r="J7" s="14">
        <v>120667127.81492582</v>
      </c>
      <c r="K7" s="14">
        <v>149566026.03843769</v>
      </c>
      <c r="L7" s="14">
        <v>170872972.19383076</v>
      </c>
      <c r="M7" s="14">
        <v>213896531.26180074</v>
      </c>
      <c r="N7" s="14">
        <v>270498501.77063471</v>
      </c>
      <c r="O7" s="14">
        <v>298556251.70253336</v>
      </c>
      <c r="P7" s="14">
        <v>312721329.33805501</v>
      </c>
      <c r="Q7" s="14">
        <v>352220103.51402891</v>
      </c>
      <c r="R7" s="14">
        <v>375919368.01961321</v>
      </c>
      <c r="S7" s="14">
        <v>402070280.57749933</v>
      </c>
      <c r="T7" s="14">
        <v>415962952.87387633</v>
      </c>
      <c r="U7" s="14">
        <v>434486515.93571234</v>
      </c>
      <c r="V7" s="14">
        <v>494688095.88667941</v>
      </c>
      <c r="W7" s="14">
        <v>536638518.11495507</v>
      </c>
      <c r="X7" s="14">
        <v>669027512.93925369</v>
      </c>
      <c r="Y7" s="14">
        <v>747752655.95205665</v>
      </c>
      <c r="Z7" s="14">
        <v>823753745.57341325</v>
      </c>
      <c r="AA7" s="14">
        <v>1085535276.4914193</v>
      </c>
      <c r="AB7" s="14">
        <v>1174884227.7308636</v>
      </c>
      <c r="AC7" s="14">
        <v>1318714246.7992373</v>
      </c>
      <c r="AD7" s="14">
        <v>1579950967.038954</v>
      </c>
      <c r="AE7" s="14">
        <v>1650374404.3567052</v>
      </c>
      <c r="AF7" s="14">
        <v>1970319945.5411847</v>
      </c>
      <c r="AG7" s="14">
        <v>2360789652.8250513</v>
      </c>
      <c r="AH7" s="14">
        <v>2312321307.0115724</v>
      </c>
      <c r="AI7" s="14">
        <v>2419605173.5874743</v>
      </c>
      <c r="AJ7" s="14">
        <v>2397004765.146358</v>
      </c>
      <c r="AK7" s="14">
        <v>2461810755.6160655</v>
      </c>
      <c r="AL7" s="14">
        <v>2520353982.3008852</v>
      </c>
      <c r="AM7" s="14">
        <v>2430496936.691627</v>
      </c>
      <c r="AN7" s="14">
        <v>2518992511.9128661</v>
      </c>
      <c r="AO7" s="14">
        <v>2609938733.8325391</v>
      </c>
      <c r="AP7" s="14">
        <v>2628999319.2648063</v>
      </c>
      <c r="AQ7" s="14">
        <v>2212294758.3390064</v>
      </c>
      <c r="AR7" s="14">
        <v>2356202641.252553</v>
      </c>
      <c r="AS7" s="14">
        <v>2415136179.6608934</v>
      </c>
      <c r="AT7" s="14">
        <v>2534073650.4907832</v>
      </c>
      <c r="AU7" s="14">
        <v>2603546715.0029187</v>
      </c>
      <c r="AV7" s="14">
        <v>2679578389.1672406</v>
      </c>
      <c r="AW7" s="14">
        <v>2772601295.9929476</v>
      </c>
      <c r="AX7" s="14">
        <v>2974791440.341157</v>
      </c>
      <c r="AY7" s="14">
        <v>3038302971.2273927</v>
      </c>
      <c r="AZ7" s="14">
        <v>3121180251.1948538</v>
      </c>
      <c r="BA7" s="14">
        <v>3368537938.5053234</v>
      </c>
      <c r="BB7" s="14">
        <v>3793405003.0888767</v>
      </c>
    </row>
    <row r="8" spans="1:54">
      <c r="A8" s="16" t="s">
        <v>77</v>
      </c>
      <c r="C8" s="14">
        <f>SUM(C2:C7)</f>
        <v>267614590.83273339</v>
      </c>
      <c r="D8" s="14">
        <f t="shared" ref="D8:BB8" si="0">SUM(D2:D7)</f>
        <v>277563539.39259154</v>
      </c>
      <c r="E8" s="14">
        <f t="shared" si="0"/>
        <v>316442137.00619137</v>
      </c>
      <c r="F8" s="14">
        <f t="shared" si="0"/>
        <v>376222080.04768842</v>
      </c>
      <c r="G8" s="14">
        <f t="shared" si="0"/>
        <v>432708188.91344595</v>
      </c>
      <c r="H8" s="14">
        <f t="shared" si="0"/>
        <v>572389350.16539168</v>
      </c>
      <c r="I8" s="14">
        <f t="shared" si="0"/>
        <v>664225565.57220471</v>
      </c>
      <c r="J8" s="14">
        <f t="shared" si="0"/>
        <v>1060203862.61202</v>
      </c>
      <c r="K8" s="14">
        <f t="shared" si="0"/>
        <v>1472417183.3631899</v>
      </c>
      <c r="L8" s="14">
        <f t="shared" si="0"/>
        <v>1656568570.6306329</v>
      </c>
      <c r="M8" s="14">
        <f t="shared" si="0"/>
        <v>2019360114.2690539</v>
      </c>
      <c r="N8" s="14">
        <f t="shared" si="0"/>
        <v>2334620377.5678649</v>
      </c>
      <c r="O8" s="14">
        <f t="shared" si="0"/>
        <v>2970590297.3738475</v>
      </c>
      <c r="P8" s="14">
        <f t="shared" si="0"/>
        <v>3379897047.331809</v>
      </c>
      <c r="Q8" s="14">
        <f t="shared" si="0"/>
        <v>3950898719.1387854</v>
      </c>
      <c r="R8" s="14">
        <f t="shared" si="0"/>
        <v>4503908672.5539303</v>
      </c>
      <c r="S8" s="14">
        <f t="shared" si="0"/>
        <v>4978179948.3271494</v>
      </c>
      <c r="T8" s="14">
        <f t="shared" si="0"/>
        <v>5625342847.6279955</v>
      </c>
      <c r="U8" s="14">
        <f t="shared" si="0"/>
        <v>6379087524.3521767</v>
      </c>
      <c r="V8" s="14">
        <f t="shared" si="0"/>
        <v>6891160461.6371822</v>
      </c>
      <c r="W8" s="14">
        <f t="shared" si="0"/>
        <v>7592489146.6577768</v>
      </c>
      <c r="X8" s="14">
        <f t="shared" si="0"/>
        <v>8191763219.1540937</v>
      </c>
      <c r="Y8" s="14">
        <f t="shared" si="0"/>
        <v>8767998004.4632931</v>
      </c>
      <c r="Z8" s="14">
        <f t="shared" si="0"/>
        <v>9237871478.674427</v>
      </c>
      <c r="AA8" s="14">
        <f t="shared" si="0"/>
        <v>9773297008.0415916</v>
      </c>
      <c r="AB8" s="14">
        <f t="shared" si="0"/>
        <v>10159781012.120724</v>
      </c>
      <c r="AC8" s="14">
        <f t="shared" si="0"/>
        <v>10413521494.86314</v>
      </c>
      <c r="AD8" s="14">
        <f t="shared" si="0"/>
        <v>11033409964.451355</v>
      </c>
      <c r="AE8" s="14">
        <f t="shared" si="0"/>
        <v>11255335343.504591</v>
      </c>
      <c r="AF8" s="14">
        <f t="shared" si="0"/>
        <v>11744356126.802923</v>
      </c>
      <c r="AG8" s="14">
        <f t="shared" si="0"/>
        <v>12324576388.725994</v>
      </c>
      <c r="AH8" s="14">
        <f t="shared" si="0"/>
        <v>12510289876.429308</v>
      </c>
      <c r="AI8" s="14">
        <f t="shared" si="0"/>
        <v>12760662435.196121</v>
      </c>
      <c r="AJ8" s="14">
        <f t="shared" si="0"/>
        <v>12868554201.973314</v>
      </c>
      <c r="AK8" s="14">
        <f t="shared" si="0"/>
        <v>13333653053.665619</v>
      </c>
      <c r="AL8" s="14">
        <f t="shared" si="0"/>
        <v>13904675970.811726</v>
      </c>
      <c r="AM8" s="14">
        <f t="shared" si="0"/>
        <v>14429469019.420256</v>
      </c>
      <c r="AN8" s="14">
        <f t="shared" si="0"/>
        <v>15017365700.60508</v>
      </c>
      <c r="AO8" s="14">
        <f t="shared" si="0"/>
        <v>15780458190.051706</v>
      </c>
      <c r="AP8" s="14">
        <f t="shared" si="0"/>
        <v>16066258974.333963</v>
      </c>
      <c r="AQ8" s="14">
        <f t="shared" si="0"/>
        <v>17714096417.537315</v>
      </c>
      <c r="AR8" s="14">
        <f t="shared" si="0"/>
        <v>18706329955.659267</v>
      </c>
      <c r="AS8" s="14">
        <f t="shared" si="0"/>
        <v>19493322029.103611</v>
      </c>
      <c r="AT8" s="14">
        <f t="shared" si="0"/>
        <v>20567564279.369469</v>
      </c>
      <c r="AU8" s="14">
        <f t="shared" si="0"/>
        <v>21553471198.498966</v>
      </c>
      <c r="AV8" s="14">
        <f t="shared" si="0"/>
        <v>22153880497.97971</v>
      </c>
      <c r="AW8" s="14">
        <f t="shared" si="0"/>
        <v>22537843406.291172</v>
      </c>
      <c r="AX8" s="14">
        <f t="shared" si="0"/>
        <v>23073043815.462822</v>
      </c>
      <c r="AY8" s="14">
        <f t="shared" si="0"/>
        <v>23322676368.621933</v>
      </c>
      <c r="AZ8" s="14">
        <f t="shared" si="0"/>
        <v>23569017810.733051</v>
      </c>
      <c r="BA8" s="14">
        <f t="shared" si="0"/>
        <v>24204516015.328041</v>
      </c>
      <c r="BB8" s="14">
        <f t="shared" si="0"/>
        <v>25576498679.838593</v>
      </c>
    </row>
    <row r="9" spans="1:54">
      <c r="A9" s="14" t="s">
        <v>2</v>
      </c>
      <c r="B9" s="14" t="s">
        <v>66</v>
      </c>
      <c r="M9" s="14">
        <v>3072698328.46909</v>
      </c>
      <c r="N9" s="14">
        <v>3467819148.9361701</v>
      </c>
      <c r="O9" s="14">
        <v>3645744680.8510637</v>
      </c>
      <c r="P9" s="14">
        <v>3735106382.9787235</v>
      </c>
      <c r="Q9" s="14">
        <v>3905585106.3829789</v>
      </c>
      <c r="R9" s="14">
        <v>3651861702.1276598</v>
      </c>
      <c r="S9" s="14">
        <v>3052393617.0212765</v>
      </c>
      <c r="T9" s="14">
        <v>3392021010.638298</v>
      </c>
      <c r="U9" s="14">
        <v>3702393617.0212765</v>
      </c>
      <c r="V9" s="14">
        <v>3863563829.7872338</v>
      </c>
      <c r="W9" s="14">
        <v>4229787234.0425529</v>
      </c>
      <c r="X9" s="14">
        <v>4616223404.2553196</v>
      </c>
      <c r="Y9" s="14">
        <v>4751063829.7872343</v>
      </c>
      <c r="Z9" s="14">
        <v>5200265957.4468088</v>
      </c>
      <c r="AA9" s="14">
        <v>5567553457.4468079</v>
      </c>
      <c r="AB9" s="14">
        <v>5849467819.1489363</v>
      </c>
      <c r="AC9" s="14">
        <v>6101861436.1702127</v>
      </c>
      <c r="AD9" s="14">
        <v>6349202393.6170216</v>
      </c>
      <c r="AE9" s="14">
        <v>6183776595.7446804</v>
      </c>
      <c r="AF9" s="14">
        <v>6621010372.3404255</v>
      </c>
      <c r="AG9" s="14">
        <v>9062898936.1702118</v>
      </c>
      <c r="AH9" s="14">
        <v>8976196808.5106392</v>
      </c>
      <c r="AI9" s="14">
        <v>9593510638.2978725</v>
      </c>
      <c r="AJ9" s="14">
        <v>11074813829.787233</v>
      </c>
      <c r="AK9" s="14">
        <v>13150159574.468084</v>
      </c>
      <c r="AL9" s="14">
        <v>15968723404.25532</v>
      </c>
      <c r="AM9" s="14">
        <v>18504760638.297871</v>
      </c>
      <c r="AN9" s="14">
        <v>21730000000</v>
      </c>
      <c r="AO9" s="14">
        <v>25710904255.319149</v>
      </c>
      <c r="AP9" s="14">
        <v>22938218085.106384</v>
      </c>
      <c r="AQ9" s="14">
        <v>25713271276.595745</v>
      </c>
      <c r="AR9" s="14">
        <v>28776595744.680851</v>
      </c>
      <c r="AS9" s="14">
        <v>30749308510.638298</v>
      </c>
      <c r="AT9" s="14">
        <v>32539468085.106384</v>
      </c>
      <c r="AU9" s="14">
        <v>33387712765.957447</v>
      </c>
      <c r="AV9" s="14">
        <v>31050638297.872341</v>
      </c>
      <c r="AW9" s="14">
        <v>32234973404.255318</v>
      </c>
      <c r="AX9" s="14">
        <v>35473776595.744682</v>
      </c>
      <c r="AY9" s="14">
        <v>37802005319.148933</v>
      </c>
      <c r="AZ9" s="14">
        <v>38653318085.106384</v>
      </c>
      <c r="BA9" s="14">
        <v>34723357446.80851</v>
      </c>
      <c r="BB9" s="14">
        <v>38868663031.914894</v>
      </c>
    </row>
    <row r="10" spans="1:54">
      <c r="A10" s="14" t="s">
        <v>50</v>
      </c>
      <c r="B10" s="14" t="s">
        <v>66</v>
      </c>
      <c r="C10" s="14">
        <v>2873984878.1853824</v>
      </c>
      <c r="D10" s="14">
        <v>3880370401.5725918</v>
      </c>
      <c r="E10" s="14">
        <v>4451200972.9401026</v>
      </c>
      <c r="F10" s="14">
        <v>5408293998.6513824</v>
      </c>
      <c r="G10" s="14">
        <v>13004774556.616644</v>
      </c>
      <c r="H10" s="14">
        <v>12024138275.86207</v>
      </c>
      <c r="I10" s="14">
        <v>13131668946.648428</v>
      </c>
      <c r="J10" s="14">
        <v>14135729588.276342</v>
      </c>
      <c r="K10" s="14">
        <v>15500908760.450745</v>
      </c>
      <c r="L10" s="14">
        <v>24746019536.903042</v>
      </c>
      <c r="M10" s="14">
        <v>28638550499.445065</v>
      </c>
      <c r="N10" s="14">
        <v>25056672166.427547</v>
      </c>
      <c r="O10" s="14">
        <v>21577977770.059048</v>
      </c>
      <c r="P10" s="14">
        <v>20869434305.317326</v>
      </c>
      <c r="Q10" s="14">
        <v>21697297872.340427</v>
      </c>
      <c r="R10" s="14">
        <v>21442619680.851063</v>
      </c>
      <c r="S10" s="14">
        <v>17903681693.048862</v>
      </c>
      <c r="T10" s="14">
        <v>22365734481.521347</v>
      </c>
      <c r="U10" s="14">
        <v>20692472759.856628</v>
      </c>
      <c r="V10" s="14">
        <v>24312117767.188564</v>
      </c>
      <c r="W10" s="14">
        <v>18427777777.777779</v>
      </c>
      <c r="X10" s="14">
        <v>11008793176.2223</v>
      </c>
      <c r="Y10" s="14">
        <v>19858555214.723927</v>
      </c>
      <c r="Z10" s="14">
        <v>23941391390.728477</v>
      </c>
      <c r="AA10" s="14">
        <v>24848483838.383839</v>
      </c>
      <c r="AB10" s="14">
        <v>27191353887.399464</v>
      </c>
      <c r="AC10" s="14">
        <v>31493319973.279892</v>
      </c>
      <c r="AD10" s="14">
        <v>30355093966.36993</v>
      </c>
      <c r="AE10" s="14">
        <v>25939960629.921257</v>
      </c>
      <c r="AF10" s="14">
        <v>30123850197.109066</v>
      </c>
      <c r="AG10" s="14">
        <v>37712842242.503258</v>
      </c>
      <c r="AH10" s="14">
        <v>34887512226.931862</v>
      </c>
      <c r="AI10" s="14">
        <v>38137545245.146431</v>
      </c>
      <c r="AJ10" s="14">
        <v>47876510067.114098</v>
      </c>
      <c r="AK10" s="14">
        <v>59439090600.610786</v>
      </c>
      <c r="AL10" s="14">
        <v>80798630136.986313</v>
      </c>
      <c r="AM10" s="14">
        <v>101548931771.19228</v>
      </c>
      <c r="AN10" s="14">
        <v>114639690358.90218</v>
      </c>
      <c r="AO10" s="14">
        <v>147395089285.71429</v>
      </c>
      <c r="AP10" s="14">
        <v>105963168867.26894</v>
      </c>
      <c r="AQ10" s="14">
        <v>115419399860.43265</v>
      </c>
      <c r="AR10" s="14">
        <v>154068115942.02896</v>
      </c>
      <c r="AS10" s="14">
        <v>174070382279.3855</v>
      </c>
      <c r="AT10" s="14">
        <v>174161142454.16077</v>
      </c>
      <c r="AU10" s="14">
        <v>162631412508.78424</v>
      </c>
      <c r="AV10" s="14">
        <v>114567298105.68295</v>
      </c>
      <c r="AW10" s="14">
        <v>109419728566.69977</v>
      </c>
      <c r="AX10" s="14">
        <v>120707435542.36729</v>
      </c>
      <c r="AY10" s="14">
        <v>138182400493.58508</v>
      </c>
      <c r="AZ10" s="14">
        <v>136196760180.97563</v>
      </c>
      <c r="BA10" s="14">
        <v>105960225688.14531</v>
      </c>
    </row>
    <row r="11" spans="1:54">
      <c r="A11" s="14" t="s">
        <v>51</v>
      </c>
      <c r="B11" s="14" t="s">
        <v>66</v>
      </c>
      <c r="C11" s="14">
        <v>256299496.04031676</v>
      </c>
      <c r="D11" s="14">
        <v>301010587.10298359</v>
      </c>
      <c r="E11" s="14">
        <v>366857738.40541953</v>
      </c>
      <c r="F11" s="14">
        <v>483033932.13572854</v>
      </c>
      <c r="G11" s="14">
        <v>1645917776.491025</v>
      </c>
      <c r="H11" s="14">
        <v>2096699189.3456862</v>
      </c>
      <c r="I11" s="14">
        <v>2560220034.7423277</v>
      </c>
      <c r="J11" s="14">
        <v>2741169947.8865085</v>
      </c>
      <c r="K11" s="14">
        <v>2740301389.6931095</v>
      </c>
      <c r="L11" s="14">
        <v>3733352634.6265202</v>
      </c>
      <c r="M11" s="14">
        <v>5981760277.9386225</v>
      </c>
      <c r="N11" s="14">
        <v>7259120150.550087</v>
      </c>
      <c r="O11" s="14">
        <v>7554719455.7035322</v>
      </c>
      <c r="P11" s="14">
        <v>7932541690.7932835</v>
      </c>
      <c r="Q11" s="14">
        <v>8821366531.5576153</v>
      </c>
      <c r="R11" s="14">
        <v>10005500579.038795</v>
      </c>
      <c r="S11" s="14">
        <v>7323822251.3089008</v>
      </c>
      <c r="T11" s="14">
        <v>7811183094.9284782</v>
      </c>
      <c r="U11" s="14">
        <v>8386215864.759428</v>
      </c>
      <c r="V11" s="14">
        <v>9372171651.4954491</v>
      </c>
      <c r="W11" s="14">
        <v>11685045513.654097</v>
      </c>
      <c r="X11" s="14">
        <v>11341482444.733419</v>
      </c>
      <c r="Y11" s="14">
        <v>12452275682.704811</v>
      </c>
      <c r="Z11" s="14">
        <v>12493107932.379713</v>
      </c>
      <c r="AA11" s="14">
        <v>12918855656.697008</v>
      </c>
      <c r="AB11" s="14">
        <v>13802600780.23407</v>
      </c>
      <c r="AC11" s="14">
        <v>15277763328.998699</v>
      </c>
      <c r="AD11" s="14">
        <v>15837451235.370611</v>
      </c>
      <c r="AE11" s="14">
        <v>13996914694.408321</v>
      </c>
      <c r="AF11" s="14">
        <v>15593456176.853056</v>
      </c>
      <c r="AG11" s="14">
        <v>19507452535.760727</v>
      </c>
      <c r="AH11" s="14">
        <v>19452000520.156048</v>
      </c>
      <c r="AI11" s="14">
        <v>20142756046.814045</v>
      </c>
      <c r="AJ11" s="14">
        <v>21633708192.457737</v>
      </c>
      <c r="AK11" s="14">
        <v>24763712873.86216</v>
      </c>
      <c r="AL11" s="14">
        <v>31081991677.50325</v>
      </c>
      <c r="AM11" s="14">
        <v>37215779713.914177</v>
      </c>
      <c r="AN11" s="14">
        <v>42085379453.836151</v>
      </c>
      <c r="AO11" s="14">
        <v>60905452535.760727</v>
      </c>
      <c r="AP11" s="14">
        <v>48388363589.076721</v>
      </c>
      <c r="AQ11" s="14">
        <v>64993498049.414825</v>
      </c>
      <c r="AR11" s="14">
        <v>77497529258.777634</v>
      </c>
      <c r="AS11" s="14">
        <v>87408842652.795822</v>
      </c>
      <c r="AT11" s="14">
        <v>89936020806.241867</v>
      </c>
      <c r="AU11" s="14">
        <v>92699089726.918076</v>
      </c>
      <c r="AV11" s="14">
        <v>78710793237.97139</v>
      </c>
      <c r="AW11" s="14">
        <v>75128738621.586472</v>
      </c>
      <c r="AX11" s="14">
        <v>80856697009.102722</v>
      </c>
      <c r="AY11" s="14">
        <v>91505851755.526657</v>
      </c>
      <c r="AZ11" s="14">
        <v>88060858257.477234</v>
      </c>
      <c r="BA11" s="14">
        <v>75909397659.297791</v>
      </c>
      <c r="BB11" s="14">
        <v>88191977373.211975</v>
      </c>
    </row>
    <row r="12" spans="1:54">
      <c r="A12" s="14" t="s">
        <v>52</v>
      </c>
      <c r="B12" s="14" t="s">
        <v>66</v>
      </c>
      <c r="C12" s="14">
        <v>301791301.79130179</v>
      </c>
      <c r="D12" s="14">
        <v>387700084.24599832</v>
      </c>
      <c r="E12" s="14">
        <v>510259940.72047424</v>
      </c>
      <c r="F12" s="14">
        <v>793884368.04043734</v>
      </c>
      <c r="G12" s="14">
        <v>2401403227.4408469</v>
      </c>
      <c r="H12" s="14">
        <v>2512784033.3782787</v>
      </c>
      <c r="I12" s="14">
        <v>3284301332.1895342</v>
      </c>
      <c r="J12" s="14">
        <v>3617580171.7605457</v>
      </c>
      <c r="K12" s="14">
        <v>4052000412.7008691</v>
      </c>
      <c r="L12" s="14">
        <v>5633000318.0240107</v>
      </c>
      <c r="M12" s="14">
        <v>7829094613.0708227</v>
      </c>
      <c r="N12" s="14">
        <v>8661263763.7362633</v>
      </c>
      <c r="O12" s="14">
        <v>7596703214.2857141</v>
      </c>
      <c r="P12" s="14">
        <v>6467582307.6923075</v>
      </c>
      <c r="Q12" s="14">
        <v>6704395824.1758242</v>
      </c>
      <c r="R12" s="14">
        <v>6153296456.0439558</v>
      </c>
      <c r="S12" s="14">
        <v>5053021950.5494499</v>
      </c>
      <c r="T12" s="14">
        <v>5446428681.3186808</v>
      </c>
      <c r="U12" s="14">
        <v>6038187032.9670324</v>
      </c>
      <c r="V12" s="14">
        <v>6487912087.9120874</v>
      </c>
      <c r="W12" s="14">
        <v>7360439423.0769224</v>
      </c>
      <c r="X12" s="14">
        <v>6883516483.5164833</v>
      </c>
      <c r="Y12" s="14">
        <v>7646153983.5164833</v>
      </c>
      <c r="Z12" s="14">
        <v>7156593653.8461533</v>
      </c>
      <c r="AA12" s="14">
        <v>7374450769.2307692</v>
      </c>
      <c r="AB12" s="14">
        <v>8137911978.0219774</v>
      </c>
      <c r="AC12" s="14">
        <v>9059340384.6153851</v>
      </c>
      <c r="AD12" s="14">
        <v>11297802115.384615</v>
      </c>
      <c r="AE12" s="14">
        <v>10255495027.472527</v>
      </c>
      <c r="AF12" s="14">
        <v>12393131868.131868</v>
      </c>
      <c r="AG12" s="14">
        <v>17759890109.89011</v>
      </c>
      <c r="AH12" s="14">
        <v>17538461538.461536</v>
      </c>
      <c r="AI12" s="14">
        <v>19363736263.736263</v>
      </c>
      <c r="AJ12" s="14">
        <v>23533791208.791206</v>
      </c>
      <c r="AK12" s="14">
        <v>31734065934.065933</v>
      </c>
      <c r="AL12" s="14">
        <v>44530494505.494507</v>
      </c>
      <c r="AM12" s="14">
        <v>60882142857.142853</v>
      </c>
      <c r="AN12" s="14">
        <v>79712087912.087906</v>
      </c>
      <c r="AO12" s="14">
        <v>115270054945.05495</v>
      </c>
      <c r="AP12" s="14">
        <v>97798351648.351639</v>
      </c>
      <c r="AQ12" s="14">
        <v>125122306346.15384</v>
      </c>
      <c r="AR12" s="14">
        <v>167775268626.37363</v>
      </c>
      <c r="AS12" s="14">
        <v>186833502362.63736</v>
      </c>
      <c r="AT12" s="14">
        <v>198727642967.03296</v>
      </c>
      <c r="AU12" s="14">
        <v>206224598571.42856</v>
      </c>
      <c r="AV12" s="14">
        <v>161739955576.92307</v>
      </c>
      <c r="AW12" s="14">
        <v>151732181868.13187</v>
      </c>
      <c r="AX12" s="14">
        <v>161099122225.27472</v>
      </c>
      <c r="AY12" s="14">
        <v>183334953818.6813</v>
      </c>
      <c r="AZ12" s="14">
        <v>175837550989.01099</v>
      </c>
      <c r="BA12" s="14">
        <v>144411363345.27008</v>
      </c>
      <c r="BB12" s="14">
        <v>179677211793.93848</v>
      </c>
    </row>
    <row r="13" spans="1:54">
      <c r="A13" s="14" t="s">
        <v>69</v>
      </c>
      <c r="B13" s="14" t="s">
        <v>66</v>
      </c>
      <c r="C13" s="14">
        <v>5377268848.4444447</v>
      </c>
      <c r="D13" s="14">
        <v>7184863276.4999561</v>
      </c>
      <c r="E13" s="14">
        <v>9664067929.6950397</v>
      </c>
      <c r="F13" s="14">
        <v>14947491056.493822</v>
      </c>
      <c r="G13" s="14">
        <v>45412971909.859154</v>
      </c>
      <c r="H13" s="14">
        <v>46773303721.287247</v>
      </c>
      <c r="I13" s="14">
        <v>64005623869.688385</v>
      </c>
      <c r="J13" s="14">
        <v>74188363504.581421</v>
      </c>
      <c r="K13" s="14">
        <v>80265732292.034363</v>
      </c>
      <c r="L13" s="14">
        <v>111859726428.23138</v>
      </c>
      <c r="M13" s="14">
        <v>164541658298.01303</v>
      </c>
      <c r="N13" s="14">
        <v>184291888768.66223</v>
      </c>
      <c r="O13" s="14">
        <v>153238991867.4523</v>
      </c>
      <c r="P13" s="14">
        <v>129171602026.04919</v>
      </c>
      <c r="Q13" s="14">
        <v>119624918955.73212</v>
      </c>
      <c r="R13" s="14">
        <v>103897892810.60188</v>
      </c>
      <c r="S13" s="14">
        <v>86962013011.072113</v>
      </c>
      <c r="T13" s="14">
        <v>85695941759.679565</v>
      </c>
      <c r="U13" s="14">
        <v>88256162069.425903</v>
      </c>
      <c r="V13" s="14">
        <v>95344352822.429901</v>
      </c>
      <c r="W13" s="14">
        <v>117630271802.4032</v>
      </c>
      <c r="X13" s="14">
        <v>132223268491.32176</v>
      </c>
      <c r="Y13" s="14">
        <v>137087876662.21628</v>
      </c>
      <c r="Z13" s="14">
        <v>132967901415.22029</v>
      </c>
      <c r="AA13" s="14">
        <v>135174886488.65154</v>
      </c>
      <c r="AB13" s="14">
        <v>143343036341.78906</v>
      </c>
      <c r="AC13" s="14">
        <v>158662398744.99332</v>
      </c>
      <c r="AD13" s="14">
        <v>165963557409.87982</v>
      </c>
      <c r="AE13" s="14">
        <v>146775498080</v>
      </c>
      <c r="AF13" s="14">
        <v>161716960000</v>
      </c>
      <c r="AG13" s="14">
        <v>189514926213.33334</v>
      </c>
      <c r="AH13" s="14">
        <v>184137469733.33334</v>
      </c>
      <c r="AI13" s="14">
        <v>189605920240</v>
      </c>
      <c r="AJ13" s="14">
        <v>215807655253.33334</v>
      </c>
      <c r="AK13" s="14">
        <v>258742263040</v>
      </c>
      <c r="AL13" s="14">
        <v>328459700114.75543</v>
      </c>
      <c r="AM13" s="14">
        <v>376900135727.63684</v>
      </c>
      <c r="AN13" s="14">
        <v>415964583055.37024</v>
      </c>
      <c r="AO13" s="14">
        <v>519796738640</v>
      </c>
      <c r="AP13" s="14">
        <v>429097899280</v>
      </c>
      <c r="AQ13" s="14">
        <v>528207332649.53601</v>
      </c>
      <c r="AR13" s="14">
        <v>671238840108.22925</v>
      </c>
      <c r="AS13" s="14">
        <v>735974843348.66406</v>
      </c>
      <c r="AT13" s="14">
        <v>746647127407.61865</v>
      </c>
      <c r="AU13" s="14">
        <v>756350347320.38135</v>
      </c>
      <c r="AV13" s="14">
        <v>654269739552.01868</v>
      </c>
      <c r="AW13" s="14">
        <v>644935682011.47461</v>
      </c>
      <c r="AX13" s="14">
        <v>688586094412.67993</v>
      </c>
      <c r="AY13" s="14">
        <v>816578674529.14124</v>
      </c>
      <c r="AZ13" s="14">
        <v>803616264791.02393</v>
      </c>
      <c r="BA13" s="14">
        <v>703367841222.55469</v>
      </c>
      <c r="BB13" s="14">
        <v>833541236569.3147</v>
      </c>
    </row>
    <row r="14" spans="1:54">
      <c r="A14" s="14" t="s">
        <v>53</v>
      </c>
      <c r="B14" s="14" t="s">
        <v>66</v>
      </c>
      <c r="H14" s="14">
        <v>14720672506.500391</v>
      </c>
      <c r="I14" s="14">
        <v>19213022691.052593</v>
      </c>
      <c r="J14" s="14">
        <v>24871775164.604309</v>
      </c>
      <c r="K14" s="14">
        <v>23775831783.426327</v>
      </c>
      <c r="L14" s="14">
        <v>31225463217.758209</v>
      </c>
      <c r="M14" s="14">
        <v>43598748449.047852</v>
      </c>
      <c r="N14" s="14">
        <v>49333424135.113052</v>
      </c>
      <c r="O14" s="14">
        <v>46622718605.284668</v>
      </c>
      <c r="P14" s="14">
        <v>42803323345.137566</v>
      </c>
      <c r="Q14" s="14">
        <v>41807954235.903023</v>
      </c>
      <c r="R14" s="14">
        <v>40603650231.54454</v>
      </c>
      <c r="S14" s="14">
        <v>33943612094.797058</v>
      </c>
      <c r="T14" s="14">
        <v>36384908744.211388</v>
      </c>
      <c r="U14" s="14">
        <v>36275674203.214386</v>
      </c>
      <c r="V14" s="14">
        <v>41464995913.919914</v>
      </c>
      <c r="W14" s="14">
        <v>50701443748.29747</v>
      </c>
      <c r="X14" s="14">
        <v>51552165622.446205</v>
      </c>
      <c r="Y14" s="14">
        <v>54239171887.769005</v>
      </c>
      <c r="Z14" s="14">
        <v>55625170253.336967</v>
      </c>
      <c r="AA14" s="14">
        <v>59305093979.84201</v>
      </c>
      <c r="AB14" s="14">
        <v>65743666575.864891</v>
      </c>
      <c r="AC14" s="14">
        <v>73571233996.186325</v>
      </c>
      <c r="AD14" s="14">
        <v>78839008444.565521</v>
      </c>
      <c r="AE14" s="14">
        <v>75674336283.185837</v>
      </c>
      <c r="AF14" s="14">
        <v>84445473110.959839</v>
      </c>
      <c r="AG14" s="14">
        <v>104337372362.15112</v>
      </c>
      <c r="AH14" s="14">
        <v>103311640571.81757</v>
      </c>
      <c r="AI14" s="14">
        <v>109816201497.61743</v>
      </c>
      <c r="AJ14" s="14">
        <v>124346358066.71205</v>
      </c>
      <c r="AK14" s="14">
        <v>147824370319.94556</v>
      </c>
      <c r="AL14" s="14">
        <v>180617467964.60178</v>
      </c>
      <c r="AM14" s="14">
        <v>222116541865.21445</v>
      </c>
      <c r="AN14" s="14">
        <v>257916133424.09802</v>
      </c>
      <c r="AO14" s="14">
        <v>315474615738.59772</v>
      </c>
      <c r="AP14" s="14">
        <v>253547358747.44727</v>
      </c>
      <c r="AQ14" s="14">
        <v>289787452661.67462</v>
      </c>
      <c r="AR14" s="14">
        <v>350666058379.85022</v>
      </c>
      <c r="AS14" s="14">
        <v>384610125384.03271</v>
      </c>
      <c r="AT14" s="14">
        <v>400218529747.59705</v>
      </c>
      <c r="AU14" s="14">
        <v>414105366758.91089</v>
      </c>
      <c r="AV14" s="14">
        <v>370275469560.16608</v>
      </c>
      <c r="AW14" s="14">
        <v>369255326235.7713</v>
      </c>
      <c r="AX14" s="14">
        <v>390516804016.50098</v>
      </c>
      <c r="AY14" s="14">
        <v>427049432149.34515</v>
      </c>
      <c r="AZ14" s="14">
        <v>417989721734.4942</v>
      </c>
      <c r="BA14" s="14">
        <v>349473015336.93939</v>
      </c>
      <c r="BB14" s="14">
        <v>415021590683.00616</v>
      </c>
    </row>
    <row r="15" spans="1:54">
      <c r="A15" s="16" t="s">
        <v>77</v>
      </c>
      <c r="C15" s="14">
        <f>SUM(C9:C14)</f>
        <v>8809344524.4614449</v>
      </c>
      <c r="D15" s="14">
        <f t="shared" ref="D15:BB15" si="1">SUM(D9:D14)</f>
        <v>11753944349.42153</v>
      </c>
      <c r="E15" s="14">
        <f t="shared" si="1"/>
        <v>14992386581.761036</v>
      </c>
      <c r="F15" s="14">
        <f t="shared" si="1"/>
        <v>21632703355.321373</v>
      </c>
      <c r="G15" s="14">
        <f t="shared" si="1"/>
        <v>62465067470.407669</v>
      </c>
      <c r="H15" s="14">
        <f t="shared" si="1"/>
        <v>78127597726.373672</v>
      </c>
      <c r="I15" s="14">
        <f t="shared" si="1"/>
        <v>102194836874.32127</v>
      </c>
      <c r="J15" s="14">
        <f t="shared" si="1"/>
        <v>119554618377.10913</v>
      </c>
      <c r="K15" s="14">
        <f t="shared" si="1"/>
        <v>126334774638.30542</v>
      </c>
      <c r="L15" s="14">
        <f t="shared" si="1"/>
        <v>177197562135.54318</v>
      </c>
      <c r="M15" s="14">
        <f t="shared" si="1"/>
        <v>253662510465.9845</v>
      </c>
      <c r="N15" s="14">
        <f t="shared" si="1"/>
        <v>278070188133.42535</v>
      </c>
      <c r="O15" s="14">
        <f t="shared" si="1"/>
        <v>240236855593.63632</v>
      </c>
      <c r="P15" s="14">
        <f t="shared" si="1"/>
        <v>210979590057.96841</v>
      </c>
      <c r="Q15" s="14">
        <f t="shared" si="1"/>
        <v>202561518526.09198</v>
      </c>
      <c r="R15" s="14">
        <f t="shared" si="1"/>
        <v>185754821460.20789</v>
      </c>
      <c r="S15" s="14">
        <f t="shared" si="1"/>
        <v>154238544617.79767</v>
      </c>
      <c r="T15" s="14">
        <f t="shared" si="1"/>
        <v>161096217772.29776</v>
      </c>
      <c r="U15" s="14">
        <f t="shared" si="1"/>
        <v>163351105547.24466</v>
      </c>
      <c r="V15" s="14">
        <f t="shared" si="1"/>
        <v>180845114072.73315</v>
      </c>
      <c r="W15" s="14">
        <f t="shared" si="1"/>
        <v>210034765499.25201</v>
      </c>
      <c r="X15" s="14">
        <f t="shared" si="1"/>
        <v>217625449622.49548</v>
      </c>
      <c r="Y15" s="14">
        <f t="shared" si="1"/>
        <v>236035097260.71774</v>
      </c>
      <c r="Z15" s="14">
        <f t="shared" si="1"/>
        <v>237384430602.95844</v>
      </c>
      <c r="AA15" s="14">
        <f t="shared" si="1"/>
        <v>245189324190.25198</v>
      </c>
      <c r="AB15" s="14">
        <f t="shared" si="1"/>
        <v>264068037382.4584</v>
      </c>
      <c r="AC15" s="14">
        <f t="shared" si="1"/>
        <v>294165917864.24384</v>
      </c>
      <c r="AD15" s="14">
        <f t="shared" si="1"/>
        <v>308642115565.1875</v>
      </c>
      <c r="AE15" s="14">
        <f t="shared" si="1"/>
        <v>278825981310.7326</v>
      </c>
      <c r="AF15" s="14">
        <f t="shared" si="1"/>
        <v>310893881725.39429</v>
      </c>
      <c r="AG15" s="14">
        <f t="shared" si="1"/>
        <v>377895382399.80878</v>
      </c>
      <c r="AH15" s="14">
        <f t="shared" si="1"/>
        <v>368303281399.211</v>
      </c>
      <c r="AI15" s="14">
        <f t="shared" si="1"/>
        <v>386659669931.61206</v>
      </c>
      <c r="AJ15" s="14">
        <f t="shared" si="1"/>
        <v>444272836618.19568</v>
      </c>
      <c r="AK15" s="14">
        <f t="shared" si="1"/>
        <v>535653662342.95251</v>
      </c>
      <c r="AL15" s="14">
        <f t="shared" si="1"/>
        <v>681457007803.59656</v>
      </c>
      <c r="AM15" s="14">
        <f t="shared" si="1"/>
        <v>817168292573.39856</v>
      </c>
      <c r="AN15" s="14">
        <f t="shared" si="1"/>
        <v>932047874204.29456</v>
      </c>
      <c r="AO15" s="14">
        <f t="shared" si="1"/>
        <v>1184552855400.4468</v>
      </c>
      <c r="AP15" s="14">
        <f t="shared" si="1"/>
        <v>957733360217.25098</v>
      </c>
      <c r="AQ15" s="14">
        <f t="shared" si="1"/>
        <v>1149243260843.8076</v>
      </c>
      <c r="AR15" s="14">
        <f t="shared" si="1"/>
        <v>1450022408059.9404</v>
      </c>
      <c r="AS15" s="14">
        <f t="shared" si="1"/>
        <v>1599647004538.1538</v>
      </c>
      <c r="AT15" s="14">
        <f t="shared" si="1"/>
        <v>1642229931467.7578</v>
      </c>
      <c r="AU15" s="14">
        <f t="shared" si="1"/>
        <v>1665398527652.3806</v>
      </c>
      <c r="AV15" s="14">
        <f t="shared" si="1"/>
        <v>1410613894330.6345</v>
      </c>
      <c r="AW15" s="14">
        <f t="shared" si="1"/>
        <v>1382706630707.9194</v>
      </c>
      <c r="AX15" s="14">
        <f t="shared" si="1"/>
        <v>1477239929801.6704</v>
      </c>
      <c r="AY15" s="14">
        <f t="shared" si="1"/>
        <v>1694453318065.4285</v>
      </c>
      <c r="AZ15" s="14">
        <f t="shared" si="1"/>
        <v>1660354474038.0884</v>
      </c>
      <c r="BA15" s="14">
        <f t="shared" si="1"/>
        <v>1413845200699.0159</v>
      </c>
      <c r="BB15" s="14">
        <f t="shared" si="1"/>
        <v>1555300679451.386</v>
      </c>
    </row>
    <row r="16" spans="1:54">
      <c r="A16" s="14" t="s">
        <v>2</v>
      </c>
      <c r="B16" s="16" t="s">
        <v>76</v>
      </c>
      <c r="C16" s="14">
        <v>-1060</v>
      </c>
      <c r="D16" s="14">
        <v>4147</v>
      </c>
      <c r="E16" s="14">
        <v>6147</v>
      </c>
      <c r="F16" s="14">
        <v>6382</v>
      </c>
      <c r="G16" s="14">
        <v>6647</v>
      </c>
      <c r="H16" s="14">
        <v>6833</v>
      </c>
      <c r="I16" s="14">
        <v>6930</v>
      </c>
      <c r="J16" s="14">
        <v>6948</v>
      </c>
      <c r="K16" s="14">
        <v>6913</v>
      </c>
      <c r="L16" s="14">
        <v>6798</v>
      </c>
      <c r="M16" s="14">
        <v>6613</v>
      </c>
      <c r="N16" s="14">
        <v>4206</v>
      </c>
      <c r="O16" s="14">
        <v>3553</v>
      </c>
      <c r="P16" s="14">
        <v>3811</v>
      </c>
      <c r="Q16" s="14">
        <v>4108</v>
      </c>
      <c r="R16" s="14">
        <v>4256</v>
      </c>
      <c r="S16" s="14">
        <v>4457</v>
      </c>
      <c r="T16" s="14">
        <v>4713</v>
      </c>
      <c r="U16" s="14">
        <v>4871</v>
      </c>
      <c r="V16" s="14">
        <v>4638</v>
      </c>
      <c r="W16" s="14">
        <v>4605</v>
      </c>
      <c r="X16" s="14">
        <v>6605</v>
      </c>
      <c r="Y16" s="14">
        <v>6728</v>
      </c>
      <c r="Z16" s="14">
        <v>6967</v>
      </c>
      <c r="AA16" s="14">
        <v>7424</v>
      </c>
      <c r="AB16" s="14">
        <v>7706</v>
      </c>
      <c r="AC16" s="14">
        <v>7844</v>
      </c>
      <c r="AD16" s="14">
        <v>7730</v>
      </c>
      <c r="AE16" s="14">
        <v>7388</v>
      </c>
      <c r="AF16" s="14">
        <v>6737</v>
      </c>
      <c r="AG16" s="14">
        <v>6264</v>
      </c>
      <c r="AH16" s="14">
        <v>5704</v>
      </c>
      <c r="AI16" s="14">
        <v>4197</v>
      </c>
      <c r="AJ16" s="14">
        <v>28186</v>
      </c>
      <c r="AK16" s="14">
        <v>53424</v>
      </c>
      <c r="AL16" s="14">
        <v>53401</v>
      </c>
      <c r="AM16" s="14">
        <v>53765</v>
      </c>
      <c r="AN16" s="14">
        <v>54165</v>
      </c>
      <c r="AO16" s="14">
        <v>53870</v>
      </c>
      <c r="AP16" s="14">
        <v>52049</v>
      </c>
      <c r="AQ16" s="14">
        <v>-17076</v>
      </c>
      <c r="AR16" s="14">
        <v>-20040</v>
      </c>
      <c r="AS16" s="14">
        <v>11754</v>
      </c>
      <c r="AT16" s="14">
        <v>27227</v>
      </c>
      <c r="AU16" s="14">
        <v>36320</v>
      </c>
      <c r="AV16" s="14">
        <v>29250</v>
      </c>
      <c r="AW16" s="14">
        <v>29052</v>
      </c>
      <c r="AX16" s="14">
        <v>29024</v>
      </c>
      <c r="AY16" s="14">
        <v>-3601</v>
      </c>
      <c r="AZ16" s="14">
        <v>-17127</v>
      </c>
      <c r="BA16" s="14">
        <v>-48716</v>
      </c>
      <c r="BB16" s="14">
        <v>-9150</v>
      </c>
    </row>
    <row r="17" spans="1:54" ht="14.25" customHeight="1">
      <c r="A17" s="15"/>
      <c r="B17" s="16" t="s">
        <v>76</v>
      </c>
    </row>
    <row r="18" spans="1:54">
      <c r="A18" s="14" t="s">
        <v>51</v>
      </c>
      <c r="B18" s="16" t="s">
        <v>76</v>
      </c>
      <c r="C18" s="14">
        <v>-2997</v>
      </c>
      <c r="D18" s="14">
        <v>-2997</v>
      </c>
      <c r="E18" s="14">
        <v>-2997</v>
      </c>
      <c r="F18" s="14">
        <v>-2997</v>
      </c>
      <c r="G18" s="14">
        <v>4880</v>
      </c>
      <c r="H18" s="14">
        <v>5632</v>
      </c>
      <c r="I18" s="14">
        <v>8299</v>
      </c>
      <c r="J18" s="14">
        <v>10551</v>
      </c>
      <c r="K18" s="14">
        <v>11948</v>
      </c>
      <c r="L18" s="14">
        <v>12513</v>
      </c>
      <c r="M18" s="14">
        <v>12626</v>
      </c>
      <c r="N18" s="14">
        <v>14241</v>
      </c>
      <c r="O18" s="14">
        <v>15366</v>
      </c>
      <c r="P18" s="14">
        <v>15619</v>
      </c>
      <c r="Q18" s="14">
        <v>14993</v>
      </c>
      <c r="R18" s="14">
        <v>33818</v>
      </c>
      <c r="S18" s="14">
        <v>32569</v>
      </c>
      <c r="T18" s="14">
        <v>32234</v>
      </c>
      <c r="U18" s="14">
        <v>32379</v>
      </c>
      <c r="V18" s="14">
        <v>33027</v>
      </c>
      <c r="W18" s="14">
        <v>33492</v>
      </c>
      <c r="X18" s="14">
        <v>33643</v>
      </c>
      <c r="Y18" s="14">
        <v>33345</v>
      </c>
      <c r="Z18" s="14">
        <v>28131</v>
      </c>
      <c r="AA18" s="14">
        <v>-14802</v>
      </c>
      <c r="AB18" s="14">
        <v>-15515</v>
      </c>
      <c r="AC18" s="14">
        <v>-16769</v>
      </c>
      <c r="AD18" s="14">
        <v>-17943</v>
      </c>
      <c r="AE18" s="14">
        <v>-19193</v>
      </c>
      <c r="AF18" s="14">
        <v>-20097</v>
      </c>
      <c r="AG18" s="14">
        <v>-19889</v>
      </c>
      <c r="AH18" s="14">
        <v>-20234</v>
      </c>
      <c r="AI18" s="14">
        <v>-20634</v>
      </c>
      <c r="AJ18" s="14">
        <v>-20635</v>
      </c>
      <c r="AK18" s="14">
        <v>-855</v>
      </c>
      <c r="AL18" s="14">
        <v>-630</v>
      </c>
      <c r="AM18" s="14">
        <v>-398</v>
      </c>
      <c r="AN18" s="14">
        <v>-755</v>
      </c>
      <c r="AO18" s="14">
        <v>-2491</v>
      </c>
      <c r="AP18" s="14">
        <v>-4718</v>
      </c>
      <c r="AQ18" s="14">
        <v>264095</v>
      </c>
      <c r="AR18" s="14">
        <v>266486</v>
      </c>
      <c r="AS18" s="14">
        <v>262093</v>
      </c>
      <c r="AT18" s="14">
        <v>161176</v>
      </c>
      <c r="AU18" s="14">
        <v>75961</v>
      </c>
      <c r="AV18" s="14">
        <v>134260</v>
      </c>
      <c r="AW18" s="14">
        <v>118472</v>
      </c>
      <c r="AX18" s="14">
        <v>5777</v>
      </c>
      <c r="AY18" s="14">
        <v>-51177</v>
      </c>
      <c r="AZ18" s="14">
        <v>-106864</v>
      </c>
      <c r="BA18" s="14">
        <v>-164408</v>
      </c>
      <c r="BB18" s="14">
        <v>-20664</v>
      </c>
    </row>
    <row r="19" spans="1:54">
      <c r="A19" s="14" t="s">
        <v>52</v>
      </c>
      <c r="B19" s="16" t="s">
        <v>76</v>
      </c>
      <c r="C19" s="14">
        <v>10398</v>
      </c>
      <c r="D19" s="14">
        <v>10404</v>
      </c>
      <c r="E19" s="14">
        <v>10381</v>
      </c>
      <c r="F19" s="14">
        <v>10298</v>
      </c>
      <c r="G19" s="14">
        <v>10201</v>
      </c>
      <c r="H19" s="14">
        <v>10070</v>
      </c>
      <c r="I19" s="14">
        <v>9953</v>
      </c>
      <c r="J19" s="14">
        <v>9803</v>
      </c>
      <c r="K19" s="14">
        <v>9711</v>
      </c>
      <c r="L19" s="14">
        <v>9670</v>
      </c>
      <c r="M19" s="14">
        <v>9672</v>
      </c>
      <c r="N19" s="14">
        <v>9667</v>
      </c>
      <c r="O19" s="14">
        <v>9580</v>
      </c>
      <c r="P19" s="14">
        <v>9319</v>
      </c>
      <c r="Q19" s="14">
        <v>8941</v>
      </c>
      <c r="R19" s="14">
        <v>8632</v>
      </c>
      <c r="S19" s="14">
        <v>6348</v>
      </c>
      <c r="T19" s="14">
        <v>5396</v>
      </c>
      <c r="U19" s="14">
        <v>5049</v>
      </c>
      <c r="V19" s="14">
        <v>4904</v>
      </c>
      <c r="W19" s="14">
        <v>5021</v>
      </c>
      <c r="X19" s="14">
        <v>5494</v>
      </c>
      <c r="Y19" s="14">
        <v>5451</v>
      </c>
      <c r="Z19" s="14">
        <v>5250</v>
      </c>
      <c r="AA19" s="14">
        <v>5106</v>
      </c>
      <c r="AB19" s="14">
        <v>4893</v>
      </c>
      <c r="AC19" s="14">
        <v>4552</v>
      </c>
      <c r="AD19" s="14">
        <v>19387</v>
      </c>
      <c r="AE19" s="14">
        <v>22500</v>
      </c>
      <c r="AF19" s="14">
        <v>22364</v>
      </c>
      <c r="AG19" s="14">
        <v>22039</v>
      </c>
      <c r="AH19" s="14">
        <v>21641</v>
      </c>
      <c r="AI19" s="14">
        <v>24200</v>
      </c>
      <c r="AJ19" s="14">
        <v>23444</v>
      </c>
      <c r="AK19" s="14">
        <v>12430</v>
      </c>
      <c r="AL19" s="14">
        <v>106609</v>
      </c>
      <c r="AM19" s="14">
        <v>203572</v>
      </c>
      <c r="AN19" s="14">
        <v>206156</v>
      </c>
      <c r="AO19" s="14">
        <v>192654</v>
      </c>
      <c r="AP19" s="14">
        <v>111510</v>
      </c>
      <c r="AQ19" s="14">
        <v>64531</v>
      </c>
      <c r="AR19" s="14">
        <v>82815</v>
      </c>
      <c r="AS19" s="14">
        <v>83444</v>
      </c>
      <c r="AT19" s="14">
        <v>137597</v>
      </c>
      <c r="AU19" s="14">
        <v>179768</v>
      </c>
      <c r="AV19" s="14">
        <v>178133</v>
      </c>
      <c r="AW19" s="14">
        <v>138455</v>
      </c>
      <c r="AX19" s="14">
        <v>46900</v>
      </c>
      <c r="AY19" s="14">
        <v>11662</v>
      </c>
      <c r="AZ19" s="14">
        <v>15493</v>
      </c>
      <c r="BA19" s="14">
        <v>-163999</v>
      </c>
      <c r="BB19" s="14">
        <v>-30801</v>
      </c>
    </row>
    <row r="20" spans="1:54">
      <c r="A20" s="14" t="s">
        <v>69</v>
      </c>
      <c r="B20" s="16" t="s">
        <v>76</v>
      </c>
      <c r="C20" s="14">
        <v>63988</v>
      </c>
      <c r="D20" s="14">
        <v>84904</v>
      </c>
      <c r="E20" s="14">
        <v>110281</v>
      </c>
      <c r="F20" s="14">
        <v>128233</v>
      </c>
      <c r="G20" s="14">
        <v>138421</v>
      </c>
      <c r="H20" s="14">
        <v>132741</v>
      </c>
      <c r="I20" s="14">
        <v>126764</v>
      </c>
      <c r="J20" s="14">
        <v>138007</v>
      </c>
      <c r="K20" s="14">
        <v>140992</v>
      </c>
      <c r="L20" s="14">
        <v>143124</v>
      </c>
      <c r="M20" s="14">
        <v>148004</v>
      </c>
      <c r="N20" s="14">
        <v>145612</v>
      </c>
      <c r="O20" s="14">
        <v>150272</v>
      </c>
      <c r="P20" s="14">
        <v>159355</v>
      </c>
      <c r="Q20" s="14">
        <v>160314</v>
      </c>
      <c r="R20" s="14">
        <v>163926</v>
      </c>
      <c r="S20" s="14">
        <v>162807</v>
      </c>
      <c r="T20" s="14">
        <v>170249</v>
      </c>
      <c r="U20" s="14">
        <v>178115</v>
      </c>
      <c r="V20" s="14">
        <v>182375</v>
      </c>
      <c r="W20" s="14">
        <v>186898</v>
      </c>
      <c r="X20" s="14">
        <v>165010</v>
      </c>
      <c r="Y20" s="14">
        <v>130258</v>
      </c>
      <c r="Z20" s="14">
        <v>31317</v>
      </c>
      <c r="AA20" s="14">
        <v>35332</v>
      </c>
      <c r="AB20" s="14">
        <v>27095</v>
      </c>
      <c r="AC20" s="14">
        <v>29773</v>
      </c>
      <c r="AD20" s="14">
        <v>31781</v>
      </c>
      <c r="AE20" s="14">
        <v>29767</v>
      </c>
      <c r="AF20" s="14">
        <v>24400</v>
      </c>
      <c r="AG20" s="14">
        <v>17241</v>
      </c>
      <c r="AH20" s="14">
        <v>19616</v>
      </c>
      <c r="AI20" s="14">
        <v>22830</v>
      </c>
      <c r="AJ20" s="14">
        <v>17278</v>
      </c>
      <c r="AK20" s="14">
        <v>10112</v>
      </c>
      <c r="AL20" s="14">
        <v>481349</v>
      </c>
      <c r="AM20" s="14">
        <v>490805</v>
      </c>
      <c r="AN20" s="14">
        <v>495746</v>
      </c>
      <c r="AO20" s="14">
        <v>495131</v>
      </c>
      <c r="AP20" s="14">
        <v>494189</v>
      </c>
      <c r="AQ20" s="14">
        <v>236962</v>
      </c>
      <c r="AR20" s="14">
        <v>94083</v>
      </c>
      <c r="AS20" s="14">
        <v>88879</v>
      </c>
      <c r="AT20" s="14">
        <v>77738</v>
      </c>
      <c r="AU20" s="14">
        <v>65520</v>
      </c>
      <c r="AV20" s="14">
        <v>60337</v>
      </c>
      <c r="AW20" s="14">
        <v>171429</v>
      </c>
      <c r="AX20" s="14">
        <v>282947</v>
      </c>
      <c r="AY20" s="14">
        <v>253245</v>
      </c>
      <c r="AZ20" s="14">
        <v>241172</v>
      </c>
      <c r="BA20" s="14">
        <v>-1025295</v>
      </c>
      <c r="BB20" s="14">
        <v>-153883</v>
      </c>
    </row>
    <row r="21" spans="1:54">
      <c r="A21" s="14" t="s">
        <v>53</v>
      </c>
      <c r="B21" s="16" t="s">
        <v>76</v>
      </c>
      <c r="C21" s="14">
        <v>38490</v>
      </c>
      <c r="D21" s="14">
        <v>39031</v>
      </c>
      <c r="E21" s="14">
        <v>39360</v>
      </c>
      <c r="F21" s="14">
        <v>39563</v>
      </c>
      <c r="G21" s="14">
        <v>39700</v>
      </c>
      <c r="H21" s="14">
        <v>39556</v>
      </c>
      <c r="I21" s="14">
        <v>76314</v>
      </c>
      <c r="J21" s="14">
        <v>79336</v>
      </c>
      <c r="K21" s="14">
        <v>81531</v>
      </c>
      <c r="L21" s="14">
        <v>82586</v>
      </c>
      <c r="M21" s="14">
        <v>79756</v>
      </c>
      <c r="N21" s="14">
        <v>37758</v>
      </c>
      <c r="O21" s="14">
        <v>38243</v>
      </c>
      <c r="P21" s="14">
        <v>38014</v>
      </c>
      <c r="Q21" s="14">
        <v>36660</v>
      </c>
      <c r="R21" s="14">
        <v>35496</v>
      </c>
      <c r="S21" s="14">
        <v>68733</v>
      </c>
      <c r="T21" s="14">
        <v>68141</v>
      </c>
      <c r="U21" s="14">
        <v>67441</v>
      </c>
      <c r="V21" s="14">
        <v>66283</v>
      </c>
      <c r="W21" s="14">
        <v>64939</v>
      </c>
      <c r="X21" s="14">
        <v>64706</v>
      </c>
      <c r="Y21" s="14">
        <v>63263</v>
      </c>
      <c r="Z21" s="14">
        <v>62946</v>
      </c>
      <c r="AA21" s="14">
        <v>59748</v>
      </c>
      <c r="AB21" s="14">
        <v>64261</v>
      </c>
      <c r="AC21" s="14">
        <v>130051</v>
      </c>
      <c r="AD21" s="14">
        <v>131906</v>
      </c>
      <c r="AE21" s="14">
        <v>133350</v>
      </c>
      <c r="AF21" s="14">
        <v>133289</v>
      </c>
      <c r="AG21" s="14">
        <v>131735</v>
      </c>
      <c r="AH21" s="14">
        <v>130241</v>
      </c>
      <c r="AI21" s="14">
        <v>128160</v>
      </c>
      <c r="AJ21" s="14">
        <v>124550</v>
      </c>
      <c r="AK21" s="14">
        <v>122863</v>
      </c>
      <c r="AL21" s="14">
        <v>339380</v>
      </c>
      <c r="AM21" s="14">
        <v>781672</v>
      </c>
      <c r="AN21" s="14">
        <v>1037187</v>
      </c>
      <c r="AO21" s="14">
        <v>1040422</v>
      </c>
      <c r="AP21" s="14">
        <v>783241</v>
      </c>
      <c r="AQ21" s="14">
        <v>-13726</v>
      </c>
      <c r="AR21" s="14">
        <v>-15738</v>
      </c>
      <c r="AS21" s="14">
        <v>-16401</v>
      </c>
      <c r="AT21" s="14">
        <v>-15566</v>
      </c>
      <c r="AU21" s="14">
        <v>-14954</v>
      </c>
      <c r="AV21" s="14">
        <v>-14154</v>
      </c>
      <c r="AW21" s="14">
        <v>-13520</v>
      </c>
      <c r="AX21" s="14">
        <v>-12895</v>
      </c>
      <c r="AY21" s="14">
        <v>-8582</v>
      </c>
      <c r="AZ21" s="14">
        <v>-4466</v>
      </c>
      <c r="BA21" s="14">
        <v>-2762</v>
      </c>
      <c r="BB21" s="14">
        <v>-2762</v>
      </c>
    </row>
    <row r="22" spans="1:54">
      <c r="A22" s="16" t="s">
        <v>77</v>
      </c>
      <c r="B22" s="16" t="s">
        <v>76</v>
      </c>
      <c r="C22" s="14">
        <f>SUM(C16:C21)</f>
        <v>108819</v>
      </c>
      <c r="D22" s="14">
        <f t="shared" ref="D22:BB22" si="2">SUM(D16:D21)</f>
        <v>135489</v>
      </c>
      <c r="E22" s="14">
        <f t="shared" si="2"/>
        <v>163172</v>
      </c>
      <c r="F22" s="14">
        <f t="shared" si="2"/>
        <v>181479</v>
      </c>
      <c r="G22" s="14">
        <f t="shared" si="2"/>
        <v>199849</v>
      </c>
      <c r="H22" s="14">
        <f t="shared" si="2"/>
        <v>194832</v>
      </c>
      <c r="I22" s="14">
        <f t="shared" si="2"/>
        <v>228260</v>
      </c>
      <c r="J22" s="14">
        <f t="shared" si="2"/>
        <v>244645</v>
      </c>
      <c r="K22" s="14">
        <f t="shared" si="2"/>
        <v>251095</v>
      </c>
      <c r="L22" s="14">
        <f t="shared" si="2"/>
        <v>254691</v>
      </c>
      <c r="M22" s="14">
        <f t="shared" si="2"/>
        <v>256671</v>
      </c>
      <c r="N22" s="14">
        <f t="shared" si="2"/>
        <v>211484</v>
      </c>
      <c r="O22" s="14">
        <f t="shared" si="2"/>
        <v>217014</v>
      </c>
      <c r="P22" s="14">
        <f t="shared" si="2"/>
        <v>226118</v>
      </c>
      <c r="Q22" s="14">
        <f t="shared" si="2"/>
        <v>225016</v>
      </c>
      <c r="R22" s="14">
        <f t="shared" si="2"/>
        <v>246128</v>
      </c>
      <c r="S22" s="14">
        <f t="shared" si="2"/>
        <v>274914</v>
      </c>
      <c r="T22" s="14">
        <f t="shared" si="2"/>
        <v>280733</v>
      </c>
      <c r="U22" s="14">
        <f t="shared" si="2"/>
        <v>287855</v>
      </c>
      <c r="V22" s="14">
        <f t="shared" si="2"/>
        <v>291227</v>
      </c>
      <c r="W22" s="14">
        <f t="shared" si="2"/>
        <v>294955</v>
      </c>
      <c r="X22" s="14">
        <f t="shared" si="2"/>
        <v>275458</v>
      </c>
      <c r="Y22" s="14">
        <f t="shared" si="2"/>
        <v>239045</v>
      </c>
      <c r="Z22" s="14">
        <f t="shared" si="2"/>
        <v>134611</v>
      </c>
      <c r="AA22" s="14">
        <f t="shared" si="2"/>
        <v>92808</v>
      </c>
      <c r="AB22" s="14">
        <f t="shared" si="2"/>
        <v>88440</v>
      </c>
      <c r="AC22" s="14">
        <f t="shared" si="2"/>
        <v>155451</v>
      </c>
      <c r="AD22" s="14">
        <f t="shared" si="2"/>
        <v>172861</v>
      </c>
      <c r="AE22" s="14">
        <f t="shared" si="2"/>
        <v>173812</v>
      </c>
      <c r="AF22" s="14">
        <f t="shared" si="2"/>
        <v>166693</v>
      </c>
      <c r="AG22" s="14">
        <f t="shared" si="2"/>
        <v>157390</v>
      </c>
      <c r="AH22" s="14">
        <f t="shared" si="2"/>
        <v>156968</v>
      </c>
      <c r="AI22" s="14">
        <f t="shared" si="2"/>
        <v>158753</v>
      </c>
      <c r="AJ22" s="14">
        <f t="shared" si="2"/>
        <v>172823</v>
      </c>
      <c r="AK22" s="14">
        <f t="shared" si="2"/>
        <v>197974</v>
      </c>
      <c r="AL22" s="14">
        <f t="shared" si="2"/>
        <v>980109</v>
      </c>
      <c r="AM22" s="14">
        <f t="shared" si="2"/>
        <v>1529416</v>
      </c>
      <c r="AN22" s="14">
        <f t="shared" si="2"/>
        <v>1792499</v>
      </c>
      <c r="AO22" s="14">
        <f t="shared" si="2"/>
        <v>1779586</v>
      </c>
      <c r="AP22" s="14">
        <f t="shared" si="2"/>
        <v>1436271</v>
      </c>
      <c r="AQ22" s="14">
        <f t="shared" si="2"/>
        <v>534786</v>
      </c>
      <c r="AR22" s="14">
        <f t="shared" si="2"/>
        <v>407606</v>
      </c>
      <c r="AS22" s="14">
        <f t="shared" si="2"/>
        <v>429769</v>
      </c>
      <c r="AT22" s="14">
        <f t="shared" si="2"/>
        <v>388172</v>
      </c>
      <c r="AU22" s="14">
        <f t="shared" si="2"/>
        <v>342615</v>
      </c>
      <c r="AV22" s="14">
        <f t="shared" si="2"/>
        <v>387826</v>
      </c>
      <c r="AW22" s="14">
        <f t="shared" si="2"/>
        <v>443888</v>
      </c>
      <c r="AX22" s="14">
        <f t="shared" si="2"/>
        <v>351753</v>
      </c>
      <c r="AY22" s="14">
        <f t="shared" si="2"/>
        <v>201547</v>
      </c>
      <c r="AZ22" s="14">
        <f t="shared" si="2"/>
        <v>128208</v>
      </c>
      <c r="BA22" s="14">
        <f t="shared" si="2"/>
        <v>-1405180</v>
      </c>
      <c r="BB22" s="14">
        <f t="shared" si="2"/>
        <v>-217260</v>
      </c>
    </row>
    <row r="23" spans="1:54" ht="16">
      <c r="A23" s="14" t="s">
        <v>2</v>
      </c>
      <c r="B23" t="s">
        <v>75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1:54" ht="16">
      <c r="A24" s="14" t="s">
        <v>50</v>
      </c>
      <c r="B24" t="s">
        <v>75</v>
      </c>
      <c r="C24">
        <v>552500</v>
      </c>
      <c r="D24">
        <v>577095</v>
      </c>
      <c r="E24">
        <v>602821</v>
      </c>
      <c r="F24">
        <v>629618</v>
      </c>
      <c r="G24">
        <v>657646</v>
      </c>
      <c r="H24">
        <v>688044</v>
      </c>
      <c r="I24">
        <v>724777</v>
      </c>
      <c r="J24">
        <v>763361</v>
      </c>
      <c r="K24">
        <v>804058</v>
      </c>
      <c r="L24">
        <v>846924</v>
      </c>
      <c r="M24">
        <v>891193</v>
      </c>
      <c r="N24">
        <v>933218</v>
      </c>
      <c r="O24">
        <v>977286</v>
      </c>
      <c r="P24">
        <v>1023436</v>
      </c>
      <c r="Q24">
        <v>1071833</v>
      </c>
      <c r="R24">
        <v>1121716</v>
      </c>
      <c r="S24">
        <v>1171185</v>
      </c>
      <c r="T24">
        <v>1222836</v>
      </c>
      <c r="U24">
        <v>1276841</v>
      </c>
      <c r="V24">
        <v>1333072</v>
      </c>
      <c r="W24">
        <v>1391862</v>
      </c>
      <c r="X24">
        <v>1384106</v>
      </c>
      <c r="Y24">
        <v>1298153</v>
      </c>
      <c r="Z24">
        <v>1217753</v>
      </c>
      <c r="AA24">
        <v>1142231</v>
      </c>
      <c r="AB24">
        <v>1095316</v>
      </c>
      <c r="AC24">
        <v>1133560</v>
      </c>
      <c r="AD24">
        <v>1173028</v>
      </c>
      <c r="AE24">
        <v>1213927</v>
      </c>
      <c r="AF24">
        <v>1256253</v>
      </c>
      <c r="AG24">
        <v>1300115</v>
      </c>
      <c r="AH24">
        <v>1345383</v>
      </c>
      <c r="AI24">
        <v>1392292</v>
      </c>
      <c r="AJ24">
        <v>1440836</v>
      </c>
      <c r="AK24">
        <v>1491144</v>
      </c>
      <c r="AL24">
        <v>1547977</v>
      </c>
      <c r="AM24">
        <v>1628355</v>
      </c>
      <c r="AN24">
        <v>1712907</v>
      </c>
      <c r="AO24">
        <v>1801975</v>
      </c>
      <c r="AP24">
        <v>1895410</v>
      </c>
      <c r="AQ24">
        <v>1993829</v>
      </c>
      <c r="AR24">
        <v>2097358</v>
      </c>
      <c r="AS24">
        <v>2206263</v>
      </c>
      <c r="AT24">
        <v>2320822</v>
      </c>
      <c r="AU24">
        <v>2441330</v>
      </c>
      <c r="AV24">
        <v>2568096</v>
      </c>
      <c r="AW24">
        <v>2701443</v>
      </c>
      <c r="AX24">
        <v>2841715</v>
      </c>
      <c r="AY24">
        <v>2989270</v>
      </c>
      <c r="AZ24">
        <v>3052493</v>
      </c>
      <c r="BA24">
        <v>3114553</v>
      </c>
      <c r="BB24">
        <v>3177315</v>
      </c>
    </row>
    <row r="25" spans="1:54" ht="16">
      <c r="A25" s="14" t="s">
        <v>51</v>
      </c>
      <c r="B25" t="s">
        <v>75</v>
      </c>
      <c r="C25">
        <v>40648</v>
      </c>
      <c r="D25">
        <v>45288</v>
      </c>
      <c r="E25">
        <v>50465</v>
      </c>
      <c r="F25">
        <v>56218</v>
      </c>
      <c r="G25">
        <v>62636</v>
      </c>
      <c r="H25">
        <v>69786</v>
      </c>
      <c r="I25">
        <v>77765</v>
      </c>
      <c r="J25">
        <v>86629</v>
      </c>
      <c r="K25">
        <v>96519</v>
      </c>
      <c r="L25">
        <v>107537</v>
      </c>
      <c r="M25">
        <v>119832</v>
      </c>
      <c r="N25">
        <v>133492</v>
      </c>
      <c r="O25">
        <v>148731</v>
      </c>
      <c r="P25">
        <v>165710</v>
      </c>
      <c r="Q25">
        <v>184655</v>
      </c>
      <c r="R25">
        <v>205704</v>
      </c>
      <c r="S25">
        <v>229187</v>
      </c>
      <c r="T25">
        <v>255351</v>
      </c>
      <c r="U25">
        <v>284544</v>
      </c>
      <c r="V25">
        <v>316980</v>
      </c>
      <c r="W25">
        <v>353166</v>
      </c>
      <c r="X25">
        <v>393483</v>
      </c>
      <c r="Y25">
        <v>438468</v>
      </c>
      <c r="Z25">
        <v>488451</v>
      </c>
      <c r="AA25">
        <v>515539</v>
      </c>
      <c r="AB25">
        <v>523284</v>
      </c>
      <c r="AC25">
        <v>531156</v>
      </c>
      <c r="AD25">
        <v>539125</v>
      </c>
      <c r="AE25">
        <v>547224</v>
      </c>
      <c r="AF25">
        <v>555445</v>
      </c>
      <c r="AG25">
        <v>563802</v>
      </c>
      <c r="AH25">
        <v>572260</v>
      </c>
      <c r="AI25">
        <v>580857</v>
      </c>
      <c r="AJ25">
        <v>589584</v>
      </c>
      <c r="AK25">
        <v>603489</v>
      </c>
      <c r="AL25">
        <v>621669</v>
      </c>
      <c r="AM25">
        <v>640423</v>
      </c>
      <c r="AN25">
        <v>659743</v>
      </c>
      <c r="AO25">
        <v>679674</v>
      </c>
      <c r="AP25">
        <v>700149</v>
      </c>
      <c r="AQ25">
        <v>721270</v>
      </c>
      <c r="AR25">
        <v>774615</v>
      </c>
      <c r="AS25">
        <v>860772</v>
      </c>
      <c r="AT25">
        <v>956235</v>
      </c>
      <c r="AU25">
        <v>1062439</v>
      </c>
      <c r="AV25">
        <v>1180439</v>
      </c>
      <c r="AW25">
        <v>1311734</v>
      </c>
      <c r="AX25">
        <v>1377500</v>
      </c>
      <c r="AY25">
        <v>1446563</v>
      </c>
      <c r="AZ25">
        <v>1501635</v>
      </c>
      <c r="BA25">
        <v>1549729</v>
      </c>
      <c r="BB25">
        <v>1589865</v>
      </c>
    </row>
    <row r="26" spans="1:54" ht="16">
      <c r="A26" s="14" t="s">
        <v>52</v>
      </c>
      <c r="B26" t="s">
        <v>75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ht="16">
      <c r="A27" s="14" t="s">
        <v>69</v>
      </c>
      <c r="B27" t="s">
        <v>75</v>
      </c>
      <c r="C27">
        <v>1240098</v>
      </c>
      <c r="D27">
        <v>1375577</v>
      </c>
      <c r="E27">
        <v>1526553</v>
      </c>
      <c r="F27">
        <v>1694133</v>
      </c>
      <c r="G27">
        <v>1880944</v>
      </c>
      <c r="H27">
        <v>2031386</v>
      </c>
      <c r="I27">
        <v>2179032</v>
      </c>
      <c r="J27">
        <v>2337161</v>
      </c>
      <c r="K27">
        <v>2507220</v>
      </c>
      <c r="L27">
        <v>2689884</v>
      </c>
      <c r="M27">
        <v>2886378</v>
      </c>
      <c r="N27">
        <v>3096885</v>
      </c>
      <c r="O27">
        <v>3323345</v>
      </c>
      <c r="P27">
        <v>3566659</v>
      </c>
      <c r="Q27">
        <v>3828473</v>
      </c>
      <c r="R27">
        <v>4109038.9999999995</v>
      </c>
      <c r="S27">
        <v>4410951</v>
      </c>
      <c r="T27">
        <v>4735425</v>
      </c>
      <c r="U27">
        <v>5084671</v>
      </c>
      <c r="V27">
        <v>5459032</v>
      </c>
      <c r="W27">
        <v>5861986</v>
      </c>
      <c r="X27">
        <v>6295171</v>
      </c>
      <c r="Y27">
        <v>6761550</v>
      </c>
      <c r="Z27">
        <v>7036293</v>
      </c>
      <c r="AA27">
        <v>7249834</v>
      </c>
      <c r="AB27">
        <v>7469970</v>
      </c>
      <c r="AC27">
        <v>7697225</v>
      </c>
      <c r="AD27">
        <v>7930858</v>
      </c>
      <c r="AE27">
        <v>8172046</v>
      </c>
      <c r="AF27">
        <v>8420694</v>
      </c>
      <c r="AG27">
        <v>8677397</v>
      </c>
      <c r="AH27">
        <v>8941321</v>
      </c>
      <c r="AI27">
        <v>9213793</v>
      </c>
      <c r="AJ27">
        <v>9494713</v>
      </c>
      <c r="AK27">
        <v>9784748</v>
      </c>
      <c r="AL27">
        <v>10178764</v>
      </c>
      <c r="AM27">
        <v>10616148</v>
      </c>
      <c r="AN27">
        <v>11072976</v>
      </c>
      <c r="AO27">
        <v>11445749</v>
      </c>
      <c r="AP27">
        <v>11830036</v>
      </c>
      <c r="AQ27">
        <v>12227827</v>
      </c>
      <c r="AR27">
        <v>12639040</v>
      </c>
      <c r="AS27">
        <v>13064127</v>
      </c>
      <c r="AT27">
        <v>13503559</v>
      </c>
      <c r="AU27">
        <v>13957824</v>
      </c>
      <c r="AV27">
        <v>14427421</v>
      </c>
      <c r="AW27">
        <v>14912871</v>
      </c>
      <c r="AX27">
        <v>15414711</v>
      </c>
      <c r="AY27">
        <v>15933494</v>
      </c>
      <c r="AZ27">
        <v>16282472</v>
      </c>
      <c r="BA27">
        <v>16625034</v>
      </c>
      <c r="BB27">
        <v>16959711</v>
      </c>
    </row>
    <row r="28" spans="1:54" ht="16">
      <c r="A28" s="14" t="s">
        <v>53</v>
      </c>
      <c r="B28" t="s">
        <v>75</v>
      </c>
      <c r="C28">
        <v>163310</v>
      </c>
      <c r="D28">
        <v>188970</v>
      </c>
      <c r="E28">
        <v>218765</v>
      </c>
      <c r="F28">
        <v>253227</v>
      </c>
      <c r="G28">
        <v>293258</v>
      </c>
      <c r="H28">
        <v>339713</v>
      </c>
      <c r="I28">
        <v>386053</v>
      </c>
      <c r="J28">
        <v>430379</v>
      </c>
      <c r="K28">
        <v>480348</v>
      </c>
      <c r="L28">
        <v>536655</v>
      </c>
      <c r="M28">
        <v>600258</v>
      </c>
      <c r="N28">
        <v>649068</v>
      </c>
      <c r="O28">
        <v>682078</v>
      </c>
      <c r="P28">
        <v>716927</v>
      </c>
      <c r="Q28">
        <v>753780</v>
      </c>
      <c r="R28">
        <v>792594</v>
      </c>
      <c r="S28">
        <v>834671</v>
      </c>
      <c r="T28">
        <v>880083</v>
      </c>
      <c r="U28">
        <v>928205</v>
      </c>
      <c r="V28">
        <v>978995</v>
      </c>
      <c r="W28">
        <v>1032825</v>
      </c>
      <c r="X28">
        <v>1089813</v>
      </c>
      <c r="Y28">
        <v>1150234</v>
      </c>
      <c r="Z28">
        <v>1214038</v>
      </c>
      <c r="AA28">
        <v>1281699</v>
      </c>
      <c r="AB28">
        <v>1353365</v>
      </c>
      <c r="AC28">
        <v>1437696</v>
      </c>
      <c r="AD28">
        <v>1534805</v>
      </c>
      <c r="AE28">
        <v>1638771</v>
      </c>
      <c r="AF28">
        <v>1749940</v>
      </c>
      <c r="AG28">
        <v>1868989</v>
      </c>
      <c r="AH28">
        <v>1995957</v>
      </c>
      <c r="AI28">
        <v>2131938</v>
      </c>
      <c r="AJ28">
        <v>2277389</v>
      </c>
      <c r="AK28">
        <v>2433205</v>
      </c>
      <c r="AL28">
        <v>2599442</v>
      </c>
      <c r="AM28">
        <v>2783471</v>
      </c>
      <c r="AN28">
        <v>2985683</v>
      </c>
      <c r="AO28">
        <v>3203222</v>
      </c>
      <c r="AP28">
        <v>3436292</v>
      </c>
      <c r="AQ28">
        <v>3687047</v>
      </c>
      <c r="AR28">
        <v>3898904</v>
      </c>
      <c r="AS28">
        <v>4123528.0000000005</v>
      </c>
      <c r="AT28">
        <v>4360719</v>
      </c>
      <c r="AU28">
        <v>4612224</v>
      </c>
      <c r="AV28">
        <v>4878572</v>
      </c>
      <c r="AW28">
        <v>5160660</v>
      </c>
      <c r="AX28">
        <v>5459439</v>
      </c>
      <c r="AY28">
        <v>5775924</v>
      </c>
      <c r="AZ28">
        <v>5914068</v>
      </c>
      <c r="BA28">
        <v>6045809</v>
      </c>
      <c r="BB28">
        <v>6169943</v>
      </c>
    </row>
    <row r="29" spans="1:54">
      <c r="A29" s="16" t="s">
        <v>77</v>
      </c>
      <c r="C29" s="14">
        <f>SUM(C23:C28)</f>
        <v>1996556</v>
      </c>
      <c r="D29" s="14">
        <f t="shared" ref="D29" si="3">SUM(D23:D28)</f>
        <v>2186930</v>
      </c>
      <c r="E29" s="14">
        <f t="shared" ref="E29" si="4">SUM(E23:E28)</f>
        <v>2398604</v>
      </c>
      <c r="F29" s="14">
        <f t="shared" ref="F29" si="5">SUM(F23:F28)</f>
        <v>2633196</v>
      </c>
      <c r="G29" s="14">
        <f t="shared" ref="G29" si="6">SUM(G23:G28)</f>
        <v>2894484</v>
      </c>
      <c r="H29" s="14">
        <f t="shared" ref="H29" si="7">SUM(H23:H28)</f>
        <v>3128929</v>
      </c>
      <c r="I29" s="14">
        <f t="shared" ref="I29" si="8">SUM(I23:I28)</f>
        <v>3367627</v>
      </c>
      <c r="J29" s="14">
        <f t="shared" ref="J29" si="9">SUM(J23:J28)</f>
        <v>3617530</v>
      </c>
      <c r="K29" s="14">
        <f t="shared" ref="K29" si="10">SUM(K23:K28)</f>
        <v>3888145</v>
      </c>
      <c r="L29" s="14">
        <f t="shared" ref="L29" si="11">SUM(L23:L28)</f>
        <v>4181000</v>
      </c>
      <c r="M29" s="14">
        <f t="shared" ref="M29" si="12">SUM(M23:M28)</f>
        <v>4497661</v>
      </c>
      <c r="N29" s="14">
        <f t="shared" ref="N29" si="13">SUM(N23:N28)</f>
        <v>4812663</v>
      </c>
      <c r="O29" s="14">
        <f t="shared" ref="O29" si="14">SUM(O23:O28)</f>
        <v>5131440</v>
      </c>
      <c r="P29" s="14">
        <f t="shared" ref="P29" si="15">SUM(P23:P28)</f>
        <v>5472732</v>
      </c>
      <c r="Q29" s="14">
        <f t="shared" ref="Q29" si="16">SUM(Q23:Q28)</f>
        <v>5838741</v>
      </c>
      <c r="R29" s="14">
        <f t="shared" ref="R29" si="17">SUM(R23:R28)</f>
        <v>6229053</v>
      </c>
      <c r="S29" s="14">
        <f t="shared" ref="S29" si="18">SUM(S23:S28)</f>
        <v>6645994</v>
      </c>
      <c r="T29" s="14">
        <f t="shared" ref="T29" si="19">SUM(T23:T28)</f>
        <v>7093695</v>
      </c>
      <c r="U29" s="14">
        <f t="shared" ref="U29" si="20">SUM(U23:U28)</f>
        <v>7574261</v>
      </c>
      <c r="V29" s="14">
        <f t="shared" ref="V29" si="21">SUM(V23:V28)</f>
        <v>8088079</v>
      </c>
      <c r="W29" s="14">
        <f t="shared" ref="W29" si="22">SUM(W23:W28)</f>
        <v>8639839</v>
      </c>
      <c r="X29" s="14">
        <f t="shared" ref="X29" si="23">SUM(X23:X28)</f>
        <v>9162573</v>
      </c>
      <c r="Y29" s="14">
        <f t="shared" ref="Y29" si="24">SUM(Y23:Y28)</f>
        <v>9648405</v>
      </c>
      <c r="Z29" s="14">
        <f t="shared" ref="Z29" si="25">SUM(Z23:Z28)</f>
        <v>9956535</v>
      </c>
      <c r="AA29" s="14">
        <f t="shared" ref="AA29" si="26">SUM(AA23:AA28)</f>
        <v>10189303</v>
      </c>
      <c r="AB29" s="14">
        <f t="shared" ref="AB29" si="27">SUM(AB23:AB28)</f>
        <v>10441935</v>
      </c>
      <c r="AC29" s="14">
        <f t="shared" ref="AC29" si="28">SUM(AC23:AC28)</f>
        <v>10799637</v>
      </c>
      <c r="AD29" s="14">
        <f t="shared" ref="AD29" si="29">SUM(AD23:AD28)</f>
        <v>11177816</v>
      </c>
      <c r="AE29" s="14">
        <f t="shared" ref="AE29" si="30">SUM(AE23:AE28)</f>
        <v>11571968</v>
      </c>
      <c r="AF29" s="14">
        <f t="shared" ref="AF29" si="31">SUM(AF23:AF28)</f>
        <v>11982332</v>
      </c>
      <c r="AG29" s="14">
        <f t="shared" ref="AG29" si="32">SUM(AG23:AG28)</f>
        <v>12410303</v>
      </c>
      <c r="AH29" s="14">
        <f t="shared" ref="AH29" si="33">SUM(AH23:AH28)</f>
        <v>12854921</v>
      </c>
      <c r="AI29" s="14">
        <f t="shared" ref="AI29" si="34">SUM(AI23:AI28)</f>
        <v>13318880</v>
      </c>
      <c r="AJ29" s="14">
        <f t="shared" ref="AJ29" si="35">SUM(AJ23:AJ28)</f>
        <v>13802522</v>
      </c>
      <c r="AK29" s="14">
        <f t="shared" ref="AK29" si="36">SUM(AK23:AK28)</f>
        <v>14312586</v>
      </c>
      <c r="AL29" s="14">
        <f t="shared" ref="AL29" si="37">SUM(AL23:AL28)</f>
        <v>14947852</v>
      </c>
      <c r="AM29" s="14">
        <f t="shared" ref="AM29" si="38">SUM(AM23:AM28)</f>
        <v>15668397</v>
      </c>
      <c r="AN29" s="14">
        <f t="shared" ref="AN29" si="39">SUM(AN23:AN28)</f>
        <v>16431309</v>
      </c>
      <c r="AO29" s="14">
        <f t="shared" ref="AO29" si="40">SUM(AO23:AO28)</f>
        <v>17130620</v>
      </c>
      <c r="AP29" s="14">
        <f t="shared" ref="AP29" si="41">SUM(AP23:AP28)</f>
        <v>17861887</v>
      </c>
      <c r="AQ29" s="14">
        <f t="shared" ref="AQ29" si="42">SUM(AQ23:AQ28)</f>
        <v>18629973</v>
      </c>
      <c r="AR29" s="14">
        <f t="shared" ref="AR29" si="43">SUM(AR23:AR28)</f>
        <v>19409917</v>
      </c>
      <c r="AS29" s="14">
        <f t="shared" ref="AS29" si="44">SUM(AS23:AS28)</f>
        <v>20254690</v>
      </c>
      <c r="AT29" s="14">
        <f t="shared" ref="AT29" si="45">SUM(AT23:AT28)</f>
        <v>21141335</v>
      </c>
      <c r="AU29" s="14">
        <f t="shared" ref="AU29" si="46">SUM(AU23:AU28)</f>
        <v>22073817</v>
      </c>
      <c r="AV29" s="14">
        <f t="shared" ref="AV29" si="47">SUM(AV23:AV28)</f>
        <v>23054528</v>
      </c>
      <c r="AW29" s="14">
        <f t="shared" ref="AW29" si="48">SUM(AW23:AW28)</f>
        <v>24086708</v>
      </c>
      <c r="AX29" s="14">
        <f t="shared" ref="AX29" si="49">SUM(AX23:AX28)</f>
        <v>25093365</v>
      </c>
      <c r="AY29" s="14">
        <f t="shared" ref="AY29" si="50">SUM(AY23:AY28)</f>
        <v>26145251</v>
      </c>
      <c r="AZ29" s="14">
        <f t="shared" ref="AZ29" si="51">SUM(AZ23:AZ28)</f>
        <v>26750668</v>
      </c>
      <c r="BA29" s="14">
        <f t="shared" ref="BA29" si="52">SUM(BA23:BA28)</f>
        <v>27335125</v>
      </c>
      <c r="BB29" s="14">
        <f t="shared" ref="BB29" si="53">SUM(BB23:BB28)</f>
        <v>27896834</v>
      </c>
    </row>
    <row r="30" spans="1:54">
      <c r="A30" s="14" t="s">
        <v>2</v>
      </c>
      <c r="B30" s="14" t="s">
        <v>74</v>
      </c>
      <c r="C30" s="14">
        <v>222555</v>
      </c>
      <c r="D30" s="14">
        <v>230992</v>
      </c>
      <c r="E30" s="14">
        <v>243143</v>
      </c>
      <c r="F30" s="14">
        <v>256632</v>
      </c>
      <c r="G30" s="14">
        <v>270627</v>
      </c>
      <c r="H30" s="14">
        <v>285116</v>
      </c>
      <c r="I30" s="14">
        <v>300044</v>
      </c>
      <c r="J30" s="14">
        <v>315337</v>
      </c>
      <c r="K30" s="14">
        <v>330912</v>
      </c>
      <c r="L30" s="14">
        <v>346697</v>
      </c>
      <c r="M30" s="14">
        <v>362595</v>
      </c>
      <c r="N30" s="14">
        <v>377430</v>
      </c>
      <c r="O30" s="14">
        <v>391017</v>
      </c>
      <c r="P30" s="14">
        <v>404772</v>
      </c>
      <c r="Q30" s="14">
        <v>419217</v>
      </c>
      <c r="R30" s="14">
        <v>434375</v>
      </c>
      <c r="S30" s="14">
        <v>450196</v>
      </c>
      <c r="T30" s="14">
        <v>466565</v>
      </c>
      <c r="U30" s="14">
        <v>483337</v>
      </c>
      <c r="V30" s="14">
        <v>500349</v>
      </c>
      <c r="W30" s="14">
        <v>517418</v>
      </c>
      <c r="X30" s="14">
        <v>535415</v>
      </c>
      <c r="Y30" s="14">
        <v>554470</v>
      </c>
      <c r="Z30" s="14">
        <v>573755</v>
      </c>
      <c r="AA30" s="14">
        <v>593254</v>
      </c>
      <c r="AB30" s="14">
        <v>612934</v>
      </c>
      <c r="AC30" s="14">
        <v>632756</v>
      </c>
      <c r="AD30" s="14">
        <v>652643</v>
      </c>
      <c r="AE30" s="14">
        <v>672484</v>
      </c>
      <c r="AF30" s="14">
        <v>692133</v>
      </c>
      <c r="AG30" s="14">
        <v>711442</v>
      </c>
      <c r="AH30" s="14">
        <v>730257</v>
      </c>
      <c r="AI30" s="14">
        <v>748324</v>
      </c>
      <c r="AJ30" s="14">
        <v>778256</v>
      </c>
      <c r="AK30" s="14">
        <v>833451</v>
      </c>
      <c r="AL30" s="14">
        <v>901921</v>
      </c>
      <c r="AM30" s="14">
        <v>970981</v>
      </c>
      <c r="AN30" s="14">
        <v>1040532</v>
      </c>
      <c r="AO30" s="14">
        <v>1110343</v>
      </c>
      <c r="AP30" s="14">
        <v>1179453</v>
      </c>
      <c r="AQ30" s="14">
        <v>1213645</v>
      </c>
      <c r="AR30" s="14">
        <v>1212077</v>
      </c>
      <c r="AS30" s="14">
        <v>1224939</v>
      </c>
      <c r="AT30" s="14">
        <v>1261673</v>
      </c>
      <c r="AU30" s="14">
        <v>1311134</v>
      </c>
      <c r="AV30" s="14">
        <v>1362142</v>
      </c>
      <c r="AW30" s="14">
        <v>1409661</v>
      </c>
      <c r="AX30" s="14">
        <v>1456834</v>
      </c>
      <c r="AY30" s="14">
        <v>1487340</v>
      </c>
      <c r="AZ30" s="14">
        <v>1494188</v>
      </c>
      <c r="BA30" s="14">
        <v>1477469</v>
      </c>
      <c r="BB30" s="14">
        <v>1463265</v>
      </c>
    </row>
    <row r="31" spans="1:54">
      <c r="A31" s="14" t="s">
        <v>50</v>
      </c>
      <c r="B31" s="14" t="s">
        <v>74</v>
      </c>
      <c r="C31" s="14">
        <v>802786</v>
      </c>
      <c r="D31" s="14">
        <v>858734</v>
      </c>
      <c r="E31" s="14">
        <v>913785</v>
      </c>
      <c r="F31" s="14">
        <v>970527</v>
      </c>
      <c r="G31" s="14">
        <v>1030426</v>
      </c>
      <c r="H31" s="14">
        <v>1095998</v>
      </c>
      <c r="I31" s="14">
        <v>1168791</v>
      </c>
      <c r="J31" s="14">
        <v>1247225</v>
      </c>
      <c r="K31" s="14">
        <v>1329074</v>
      </c>
      <c r="L31" s="14">
        <v>1412266</v>
      </c>
      <c r="M31" s="14">
        <v>1493870</v>
      </c>
      <c r="N31" s="14">
        <v>1573026</v>
      </c>
      <c r="O31" s="14">
        <v>1652921</v>
      </c>
      <c r="P31" s="14">
        <v>1736028</v>
      </c>
      <c r="Q31" s="14">
        <v>1813986</v>
      </c>
      <c r="R31" s="14">
        <v>1888975</v>
      </c>
      <c r="S31" s="14">
        <v>1968093</v>
      </c>
      <c r="T31" s="14">
        <v>2048477</v>
      </c>
      <c r="U31" s="14">
        <v>2129153</v>
      </c>
      <c r="V31" s="14">
        <v>2210013</v>
      </c>
      <c r="W31" s="14">
        <v>1674938</v>
      </c>
      <c r="X31" s="14">
        <v>1339500</v>
      </c>
      <c r="Y31" s="14">
        <v>1620633</v>
      </c>
      <c r="Z31" s="14">
        <v>1653645</v>
      </c>
      <c r="AA31" s="14">
        <v>1641106</v>
      </c>
      <c r="AB31" s="14">
        <v>1655222</v>
      </c>
      <c r="AC31" s="14">
        <v>1703318</v>
      </c>
      <c r="AD31" s="14">
        <v>1761468</v>
      </c>
      <c r="AE31" s="14">
        <v>1819544</v>
      </c>
      <c r="AF31" s="14">
        <v>1877427</v>
      </c>
      <c r="AG31" s="14">
        <v>1934901</v>
      </c>
      <c r="AH31" s="14">
        <v>1991674</v>
      </c>
      <c r="AI31" s="14">
        <v>2047364</v>
      </c>
      <c r="AJ31" s="14">
        <v>2101506</v>
      </c>
      <c r="AK31" s="14">
        <v>2153481</v>
      </c>
      <c r="AL31" s="14">
        <v>2235403</v>
      </c>
      <c r="AM31" s="14">
        <v>2363409</v>
      </c>
      <c r="AN31" s="14">
        <v>2506769</v>
      </c>
      <c r="AO31" s="14">
        <v>2650930</v>
      </c>
      <c r="AP31" s="14">
        <v>2795550</v>
      </c>
      <c r="AQ31" s="14">
        <v>2943356</v>
      </c>
      <c r="AR31" s="14">
        <v>3143825</v>
      </c>
      <c r="AS31" s="14">
        <v>3394663</v>
      </c>
      <c r="AT31" s="14">
        <v>3646518</v>
      </c>
      <c r="AU31" s="14">
        <v>3761584</v>
      </c>
      <c r="AV31" s="14">
        <v>3908743</v>
      </c>
      <c r="AW31" s="14">
        <v>4048085</v>
      </c>
      <c r="AX31" s="14">
        <v>4124904</v>
      </c>
      <c r="AY31" s="14">
        <v>4317185</v>
      </c>
      <c r="AZ31" s="14">
        <v>4441100</v>
      </c>
      <c r="BA31" s="14">
        <v>4360444</v>
      </c>
      <c r="BB31" s="14">
        <v>4250114</v>
      </c>
    </row>
    <row r="32" spans="1:54">
      <c r="A32" s="14" t="s">
        <v>51</v>
      </c>
      <c r="B32" s="14" t="s">
        <v>74</v>
      </c>
      <c r="C32" s="14">
        <v>670693</v>
      </c>
      <c r="D32" s="14">
        <v>688803</v>
      </c>
      <c r="E32" s="14">
        <v>708045</v>
      </c>
      <c r="F32" s="14">
        <v>728597</v>
      </c>
      <c r="G32" s="14">
        <v>754676</v>
      </c>
      <c r="H32" s="14">
        <v>787194</v>
      </c>
      <c r="I32" s="14">
        <v>824081</v>
      </c>
      <c r="J32" s="14">
        <v>866124</v>
      </c>
      <c r="K32" s="14">
        <v>912750</v>
      </c>
      <c r="L32" s="14">
        <v>963351</v>
      </c>
      <c r="M32" s="14">
        <v>1017462</v>
      </c>
      <c r="N32" s="14">
        <v>1075624</v>
      </c>
      <c r="O32" s="14">
        <v>1138301</v>
      </c>
      <c r="P32" s="14">
        <v>1204626</v>
      </c>
      <c r="Q32" s="14">
        <v>1273306</v>
      </c>
      <c r="R32" s="14">
        <v>1353289</v>
      </c>
      <c r="S32" s="14">
        <v>1443446</v>
      </c>
      <c r="T32" s="14">
        <v>1533351</v>
      </c>
      <c r="U32" s="14">
        <v>1623433</v>
      </c>
      <c r="V32" s="14">
        <v>1713838</v>
      </c>
      <c r="W32" s="14">
        <v>1804524</v>
      </c>
      <c r="X32" s="14">
        <v>1895187</v>
      </c>
      <c r="Y32" s="14">
        <v>1985227</v>
      </c>
      <c r="Z32" s="14">
        <v>2071868</v>
      </c>
      <c r="AA32" s="14">
        <v>2133675</v>
      </c>
      <c r="AB32" s="14">
        <v>2172672</v>
      </c>
      <c r="AC32" s="14">
        <v>2209958</v>
      </c>
      <c r="AD32" s="14">
        <v>2245588</v>
      </c>
      <c r="AE32" s="14">
        <v>2279727</v>
      </c>
      <c r="AF32" s="14">
        <v>2312600</v>
      </c>
      <c r="AG32" s="14">
        <v>2344253</v>
      </c>
      <c r="AH32" s="14">
        <v>2374653</v>
      </c>
      <c r="AI32" s="14">
        <v>2403659</v>
      </c>
      <c r="AJ32" s="14">
        <v>2431600</v>
      </c>
      <c r="AK32" s="14">
        <v>2468855</v>
      </c>
      <c r="AL32" s="14">
        <v>2515192</v>
      </c>
      <c r="AM32" s="14">
        <v>2560649</v>
      </c>
      <c r="AN32" s="14">
        <v>2605700</v>
      </c>
      <c r="AO32" s="14">
        <v>2651028</v>
      </c>
      <c r="AP32" s="14">
        <v>2697537</v>
      </c>
      <c r="AQ32" s="14">
        <v>2881914</v>
      </c>
      <c r="AR32" s="14">
        <v>3206870</v>
      </c>
      <c r="AS32" s="14">
        <v>3535579</v>
      </c>
      <c r="AT32" s="14">
        <v>3816680</v>
      </c>
      <c r="AU32" s="14">
        <v>4009267</v>
      </c>
      <c r="AV32" s="14">
        <v>4191776</v>
      </c>
      <c r="AW32" s="14">
        <v>4398070</v>
      </c>
      <c r="AX32" s="14">
        <v>4541854</v>
      </c>
      <c r="AY32" s="14">
        <v>4601157</v>
      </c>
      <c r="AZ32" s="14">
        <v>4602768</v>
      </c>
      <c r="BA32" s="14">
        <v>4543399</v>
      </c>
      <c r="BB32" s="14">
        <v>4520471</v>
      </c>
    </row>
    <row r="33" spans="1:54">
      <c r="A33" s="14" t="s">
        <v>52</v>
      </c>
      <c r="B33" s="14" t="s">
        <v>74</v>
      </c>
      <c r="C33" s="14">
        <v>118007</v>
      </c>
      <c r="D33" s="14">
        <v>133096</v>
      </c>
      <c r="E33" s="14">
        <v>148338</v>
      </c>
      <c r="F33" s="14">
        <v>163734</v>
      </c>
      <c r="G33" s="14">
        <v>179299</v>
      </c>
      <c r="H33" s="14">
        <v>195043</v>
      </c>
      <c r="I33" s="14">
        <v>210990</v>
      </c>
      <c r="J33" s="14">
        <v>227177</v>
      </c>
      <c r="K33" s="14">
        <v>243624</v>
      </c>
      <c r="L33" s="14">
        <v>260368</v>
      </c>
      <c r="M33" s="14">
        <v>277450</v>
      </c>
      <c r="N33" s="14">
        <v>294887</v>
      </c>
      <c r="O33" s="14">
        <v>312608</v>
      </c>
      <c r="P33" s="14">
        <v>330454</v>
      </c>
      <c r="Q33" s="14">
        <v>348241</v>
      </c>
      <c r="R33" s="14">
        <v>365868</v>
      </c>
      <c r="S33" s="14">
        <v>382328</v>
      </c>
      <c r="T33" s="14">
        <v>397391</v>
      </c>
      <c r="U33" s="14">
        <v>412142</v>
      </c>
      <c r="V33" s="14">
        <v>426896</v>
      </c>
      <c r="W33" s="14">
        <v>441675</v>
      </c>
      <c r="X33" s="14">
        <v>456486</v>
      </c>
      <c r="Y33" s="14">
        <v>471293</v>
      </c>
      <c r="Z33" s="14">
        <v>486041</v>
      </c>
      <c r="AA33" s="14">
        <v>500683</v>
      </c>
      <c r="AB33" s="14">
        <v>515133</v>
      </c>
      <c r="AC33" s="14">
        <v>529265</v>
      </c>
      <c r="AD33" s="14">
        <v>550591</v>
      </c>
      <c r="AE33" s="14">
        <v>580997</v>
      </c>
      <c r="AF33" s="14">
        <v>613302</v>
      </c>
      <c r="AG33" s="14">
        <v>645937</v>
      </c>
      <c r="AH33" s="14">
        <v>678831</v>
      </c>
      <c r="AI33" s="14">
        <v>713186</v>
      </c>
      <c r="AJ33" s="14">
        <v>748525</v>
      </c>
      <c r="AK33" s="14">
        <v>777943</v>
      </c>
      <c r="AL33" s="14">
        <v>848710</v>
      </c>
      <c r="AM33" s="14">
        <v>1015060</v>
      </c>
      <c r="AN33" s="14">
        <v>1231893</v>
      </c>
      <c r="AO33" s="14">
        <v>1444277</v>
      </c>
      <c r="AP33" s="14">
        <v>1610274</v>
      </c>
      <c r="AQ33" s="14">
        <v>1713504</v>
      </c>
      <c r="AR33" s="14">
        <v>1804171</v>
      </c>
      <c r="AS33" s="14">
        <v>1905660</v>
      </c>
      <c r="AT33" s="14">
        <v>2035501</v>
      </c>
      <c r="AU33" s="14">
        <v>2214465</v>
      </c>
      <c r="AV33" s="14">
        <v>2414573</v>
      </c>
      <c r="AW33" s="14">
        <v>2595166</v>
      </c>
      <c r="AX33" s="14">
        <v>2711755</v>
      </c>
      <c r="AY33" s="14">
        <v>2766732</v>
      </c>
      <c r="AZ33" s="14">
        <v>2807235</v>
      </c>
      <c r="BA33" s="14">
        <v>2760385</v>
      </c>
      <c r="BB33" s="14">
        <v>2688235</v>
      </c>
    </row>
    <row r="34" spans="1:54">
      <c r="A34" s="14" t="s">
        <v>69</v>
      </c>
      <c r="B34" s="14" t="s">
        <v>74</v>
      </c>
      <c r="C34" s="14">
        <v>6106191</v>
      </c>
      <c r="D34" s="14">
        <v>6396658</v>
      </c>
      <c r="E34" s="14">
        <v>6724260</v>
      </c>
      <c r="F34" s="14">
        <v>7088758</v>
      </c>
      <c r="G34" s="14">
        <v>7483506</v>
      </c>
      <c r="H34" s="14">
        <v>7897544</v>
      </c>
      <c r="I34" s="14">
        <v>8319556</v>
      </c>
      <c r="J34" s="14">
        <v>8755219</v>
      </c>
      <c r="K34" s="14">
        <v>9210564</v>
      </c>
      <c r="L34" s="14">
        <v>9682002</v>
      </c>
      <c r="M34" s="14">
        <v>10171710</v>
      </c>
      <c r="N34" s="14">
        <v>10678211</v>
      </c>
      <c r="O34" s="14">
        <v>11201154</v>
      </c>
      <c r="P34" s="14">
        <v>11746020</v>
      </c>
      <c r="Q34" s="14">
        <v>12310361</v>
      </c>
      <c r="R34" s="14">
        <v>12890245</v>
      </c>
      <c r="S34" s="14">
        <v>13483349</v>
      </c>
      <c r="T34" s="14">
        <v>14089798</v>
      </c>
      <c r="U34" s="14">
        <v>14713715</v>
      </c>
      <c r="V34" s="14">
        <v>15353227</v>
      </c>
      <c r="W34" s="14">
        <v>16004763</v>
      </c>
      <c r="X34" s="14">
        <v>16654276</v>
      </c>
      <c r="Y34" s="14">
        <v>17281350</v>
      </c>
      <c r="Z34" s="14">
        <v>17846461</v>
      </c>
      <c r="AA34" s="14">
        <v>18367528</v>
      </c>
      <c r="AB34" s="14">
        <v>18888857</v>
      </c>
      <c r="AC34" s="14">
        <v>19410280</v>
      </c>
      <c r="AD34" s="14">
        <v>19938377</v>
      </c>
      <c r="AE34" s="14">
        <v>20472580</v>
      </c>
      <c r="AF34" s="14">
        <v>21009660</v>
      </c>
      <c r="AG34" s="14">
        <v>21547390</v>
      </c>
      <c r="AH34" s="14">
        <v>22085929</v>
      </c>
      <c r="AI34" s="14">
        <v>22623415</v>
      </c>
      <c r="AJ34" s="14">
        <v>23150847</v>
      </c>
      <c r="AK34" s="14">
        <v>23661808</v>
      </c>
      <c r="AL34" s="14">
        <v>24397644</v>
      </c>
      <c r="AM34" s="14">
        <v>25382870</v>
      </c>
      <c r="AN34" s="14">
        <v>26400068</v>
      </c>
      <c r="AO34" s="14">
        <v>27437353</v>
      </c>
      <c r="AP34" s="14">
        <v>28483797</v>
      </c>
      <c r="AQ34" s="14">
        <v>29411929</v>
      </c>
      <c r="AR34" s="14">
        <v>30150945</v>
      </c>
      <c r="AS34" s="14">
        <v>30821543</v>
      </c>
      <c r="AT34" s="14">
        <v>31482498</v>
      </c>
      <c r="AU34" s="14">
        <v>32125564</v>
      </c>
      <c r="AV34" s="14">
        <v>32749848</v>
      </c>
      <c r="AW34" s="14">
        <v>33416270</v>
      </c>
      <c r="AX34" s="14">
        <v>34193122</v>
      </c>
      <c r="AY34" s="14">
        <v>35018133</v>
      </c>
      <c r="AZ34" s="14">
        <v>35827362</v>
      </c>
      <c r="BA34" s="14">
        <v>35997107</v>
      </c>
      <c r="BB34" s="14">
        <v>35950396</v>
      </c>
    </row>
    <row r="35" spans="1:54">
      <c r="A35" s="14" t="s">
        <v>53</v>
      </c>
      <c r="B35" s="14" t="s">
        <v>74</v>
      </c>
      <c r="C35" s="14">
        <v>298084</v>
      </c>
      <c r="D35" s="14">
        <v>344513</v>
      </c>
      <c r="E35" s="14">
        <v>392368</v>
      </c>
      <c r="F35" s="14">
        <v>441546</v>
      </c>
      <c r="G35" s="14">
        <v>491955</v>
      </c>
      <c r="H35" s="14">
        <v>543394</v>
      </c>
      <c r="I35" s="14">
        <v>614177</v>
      </c>
      <c r="J35" s="14">
        <v>706861</v>
      </c>
      <c r="K35" s="14">
        <v>805231</v>
      </c>
      <c r="L35" s="14">
        <v>908452</v>
      </c>
      <c r="M35" s="14">
        <v>1014048</v>
      </c>
      <c r="N35" s="14">
        <v>1100180</v>
      </c>
      <c r="O35" s="14">
        <v>1167856</v>
      </c>
      <c r="P35" s="14">
        <v>1237572</v>
      </c>
      <c r="Q35" s="14">
        <v>1308331</v>
      </c>
      <c r="R35" s="14">
        <v>1379536</v>
      </c>
      <c r="S35" s="14">
        <v>1468697</v>
      </c>
      <c r="T35" s="14">
        <v>1575909</v>
      </c>
      <c r="U35" s="14">
        <v>1683681</v>
      </c>
      <c r="V35" s="14">
        <v>1791840</v>
      </c>
      <c r="W35" s="14">
        <v>1900151</v>
      </c>
      <c r="X35" s="14">
        <v>2008383</v>
      </c>
      <c r="Y35" s="14">
        <v>2116231</v>
      </c>
      <c r="Z35" s="14">
        <v>2223284</v>
      </c>
      <c r="AA35" s="14">
        <v>2329024</v>
      </c>
      <c r="AB35" s="14">
        <v>2433988</v>
      </c>
      <c r="AC35" s="14">
        <v>2572735</v>
      </c>
      <c r="AD35" s="14">
        <v>2746119</v>
      </c>
      <c r="AE35" s="14">
        <v>2921130</v>
      </c>
      <c r="AF35" s="14">
        <v>3097563</v>
      </c>
      <c r="AG35" s="14">
        <v>3275333</v>
      </c>
      <c r="AH35" s="14">
        <v>3454198</v>
      </c>
      <c r="AI35" s="14">
        <v>3633655</v>
      </c>
      <c r="AJ35" s="14">
        <v>3813443</v>
      </c>
      <c r="AK35" s="14">
        <v>3993339</v>
      </c>
      <c r="AL35" s="14">
        <v>4280993</v>
      </c>
      <c r="AM35" s="14">
        <v>4898954</v>
      </c>
      <c r="AN35" s="14">
        <v>5872624</v>
      </c>
      <c r="AO35" s="14">
        <v>6988685</v>
      </c>
      <c r="AP35" s="14">
        <v>7992644</v>
      </c>
      <c r="AQ35" s="14">
        <v>8481771</v>
      </c>
      <c r="AR35" s="14">
        <v>8575205</v>
      </c>
      <c r="AS35" s="14">
        <v>8664969</v>
      </c>
      <c r="AT35" s="14">
        <v>8751847</v>
      </c>
      <c r="AU35" s="14">
        <v>8835951</v>
      </c>
      <c r="AV35" s="14">
        <v>8916899</v>
      </c>
      <c r="AW35" s="14">
        <v>8994263</v>
      </c>
      <c r="AX35" s="14">
        <v>9068296</v>
      </c>
      <c r="AY35" s="14">
        <v>9140169</v>
      </c>
      <c r="AZ35" s="14">
        <v>9211657</v>
      </c>
      <c r="BA35" s="14">
        <v>9287289</v>
      </c>
      <c r="BB35" s="14">
        <v>9365145</v>
      </c>
    </row>
    <row r="36" spans="1:54">
      <c r="A36" s="16" t="s">
        <v>77</v>
      </c>
      <c r="B36" s="20" t="s">
        <v>87</v>
      </c>
      <c r="C36" s="14">
        <f>SUM(C30:C35)</f>
        <v>8218316</v>
      </c>
      <c r="D36" s="14">
        <f t="shared" ref="D36" si="54">SUM(D30:D35)</f>
        <v>8652796</v>
      </c>
      <c r="E36" s="14">
        <f t="shared" ref="E36" si="55">SUM(E30:E35)</f>
        <v>9129939</v>
      </c>
      <c r="F36" s="14">
        <f t="shared" ref="F36" si="56">SUM(F30:F35)</f>
        <v>9649794</v>
      </c>
      <c r="G36" s="14">
        <f t="shared" ref="G36" si="57">SUM(G30:G35)</f>
        <v>10210489</v>
      </c>
      <c r="H36" s="14">
        <f t="shared" ref="H36" si="58">SUM(H30:H35)</f>
        <v>10804289</v>
      </c>
      <c r="I36" s="14">
        <f t="shared" ref="I36" si="59">SUM(I30:I35)</f>
        <v>11437639</v>
      </c>
      <c r="J36" s="14">
        <f t="shared" ref="J36" si="60">SUM(J30:J35)</f>
        <v>12117943</v>
      </c>
      <c r="K36" s="14">
        <f t="shared" ref="K36" si="61">SUM(K30:K35)</f>
        <v>12832155</v>
      </c>
      <c r="L36" s="14">
        <f t="shared" ref="L36" si="62">SUM(L30:L35)</f>
        <v>13573136</v>
      </c>
      <c r="M36" s="14">
        <f t="shared" ref="M36" si="63">SUM(M30:M35)</f>
        <v>14337135</v>
      </c>
      <c r="N36" s="14">
        <f t="shared" ref="N36" si="64">SUM(N30:N35)</f>
        <v>15099358</v>
      </c>
      <c r="O36" s="14">
        <f t="shared" ref="O36" si="65">SUM(O30:O35)</f>
        <v>15863857</v>
      </c>
      <c r="P36" s="14">
        <f t="shared" ref="P36" si="66">SUM(P30:P35)</f>
        <v>16659472</v>
      </c>
      <c r="Q36" s="14">
        <f t="shared" ref="Q36" si="67">SUM(Q30:Q35)</f>
        <v>17473442</v>
      </c>
      <c r="R36" s="14">
        <f t="shared" ref="R36" si="68">SUM(R30:R35)</f>
        <v>18312288</v>
      </c>
      <c r="S36" s="14">
        <f t="shared" ref="S36" si="69">SUM(S30:S35)</f>
        <v>19196109</v>
      </c>
      <c r="T36" s="14">
        <f t="shared" ref="T36" si="70">SUM(T30:T35)</f>
        <v>20111491</v>
      </c>
      <c r="U36" s="14">
        <f t="shared" ref="U36" si="71">SUM(U30:U35)</f>
        <v>21045461</v>
      </c>
      <c r="V36" s="14">
        <f t="shared" ref="V36" si="72">SUM(V30:V35)</f>
        <v>21996163</v>
      </c>
      <c r="W36" s="14">
        <f t="shared" ref="W36" si="73">SUM(W30:W35)</f>
        <v>22343469</v>
      </c>
      <c r="X36" s="14">
        <f t="shared" ref="X36" si="74">SUM(X30:X35)</f>
        <v>22889247</v>
      </c>
      <c r="Y36" s="14">
        <f t="shared" ref="Y36" si="75">SUM(Y30:Y35)</f>
        <v>24029204</v>
      </c>
      <c r="Z36" s="14">
        <f t="shared" ref="Z36" si="76">SUM(Z30:Z35)</f>
        <v>24855054</v>
      </c>
      <c r="AA36" s="14">
        <f t="shared" ref="AA36" si="77">SUM(AA30:AA35)</f>
        <v>25565270</v>
      </c>
      <c r="AB36" s="14">
        <f t="shared" ref="AB36" si="78">SUM(AB30:AB35)</f>
        <v>26278806</v>
      </c>
      <c r="AC36" s="14">
        <f t="shared" ref="AC36" si="79">SUM(AC30:AC35)</f>
        <v>27058312</v>
      </c>
      <c r="AD36" s="14">
        <f t="shared" ref="AD36" si="80">SUM(AD30:AD35)</f>
        <v>27894786</v>
      </c>
      <c r="AE36" s="14">
        <f t="shared" ref="AE36" si="81">SUM(AE30:AE35)</f>
        <v>28746462</v>
      </c>
      <c r="AF36" s="14">
        <f t="shared" ref="AF36" si="82">SUM(AF30:AF35)</f>
        <v>29602685</v>
      </c>
      <c r="AG36" s="14">
        <f t="shared" ref="AG36" si="83">SUM(AG30:AG35)</f>
        <v>30459256</v>
      </c>
      <c r="AH36" s="14">
        <f t="shared" ref="AH36" si="84">SUM(AH30:AH35)</f>
        <v>31315542</v>
      </c>
      <c r="AI36" s="14">
        <f t="shared" ref="AI36" si="85">SUM(AI30:AI35)</f>
        <v>32169603</v>
      </c>
      <c r="AJ36" s="14">
        <f t="shared" ref="AJ36" si="86">SUM(AJ30:AJ35)</f>
        <v>33024177</v>
      </c>
      <c r="AK36" s="14">
        <f t="shared" ref="AK36" si="87">SUM(AK30:AK35)</f>
        <v>33888877</v>
      </c>
      <c r="AL36" s="14">
        <f t="shared" ref="AL36" si="88">SUM(AL30:AL35)</f>
        <v>35179863</v>
      </c>
      <c r="AM36" s="14">
        <f t="shared" ref="AM36" si="89">SUM(AM30:AM35)</f>
        <v>37191923</v>
      </c>
      <c r="AN36" s="14">
        <f t="shared" ref="AN36" si="90">SUM(AN30:AN35)</f>
        <v>39657586</v>
      </c>
      <c r="AO36" s="14">
        <f t="shared" ref="AO36" si="91">SUM(AO30:AO35)</f>
        <v>42282616</v>
      </c>
      <c r="AP36" s="14">
        <f t="shared" ref="AP36" si="92">SUM(AP30:AP35)</f>
        <v>44759255</v>
      </c>
      <c r="AQ36" s="14">
        <f t="shared" ref="AQ36" si="93">SUM(AQ30:AQ35)</f>
        <v>46646119</v>
      </c>
      <c r="AR36" s="14">
        <f t="shared" ref="AR36" si="94">SUM(AR30:AR35)</f>
        <v>48093093</v>
      </c>
      <c r="AS36" s="14">
        <f t="shared" ref="AS36" si="95">SUM(AS30:AS35)</f>
        <v>49547353</v>
      </c>
      <c r="AT36" s="14">
        <f t="shared" ref="AT36" si="96">SUM(AT30:AT35)</f>
        <v>50994717</v>
      </c>
      <c r="AU36" s="14">
        <f t="shared" ref="AU36" si="97">SUM(AU30:AU35)</f>
        <v>52257965</v>
      </c>
      <c r="AV36" s="14">
        <f t="shared" ref="AV36" si="98">SUM(AV30:AV35)</f>
        <v>53543981</v>
      </c>
      <c r="AW36" s="14">
        <f t="shared" ref="AW36" si="99">SUM(AW30:AW35)</f>
        <v>54861515</v>
      </c>
      <c r="AX36" s="14">
        <f t="shared" ref="AX36" si="100">SUM(AX30:AX35)</f>
        <v>56096765</v>
      </c>
      <c r="AY36" s="14">
        <f t="shared" ref="AY36" si="101">SUM(AY30:AY35)</f>
        <v>57330716</v>
      </c>
      <c r="AZ36" s="14">
        <f t="shared" ref="AZ36" si="102">SUM(AZ30:AZ35)</f>
        <v>58384310</v>
      </c>
      <c r="BA36" s="14">
        <f t="shared" ref="BA36" si="103">SUM(BA30:BA35)</f>
        <v>58426093</v>
      </c>
      <c r="BB36" s="14">
        <f t="shared" ref="BB36" si="104">SUM(BB30:BB35)</f>
        <v>58237626</v>
      </c>
    </row>
    <row r="37" spans="1:54">
      <c r="A37" s="14" t="s">
        <v>67</v>
      </c>
      <c r="B37" s="14" t="s">
        <v>68</v>
      </c>
      <c r="C37" s="14">
        <f t="shared" ref="C37:AH37" si="105">C2+C4+C6+C9+C11+C13</f>
        <v>5901182935.3174944</v>
      </c>
      <c r="D37" s="14">
        <f t="shared" si="105"/>
        <v>7763437402.9955311</v>
      </c>
      <c r="E37" s="14">
        <f t="shared" si="105"/>
        <v>10347367805.106651</v>
      </c>
      <c r="F37" s="14">
        <f t="shared" si="105"/>
        <v>15806747068.677238</v>
      </c>
      <c r="G37" s="14">
        <f t="shared" si="105"/>
        <v>47491597875.263626</v>
      </c>
      <c r="H37" s="14">
        <f t="shared" si="105"/>
        <v>49362872911.089897</v>
      </c>
      <c r="I37" s="14">
        <f t="shared" si="105"/>
        <v>67125341534.964592</v>
      </c>
      <c r="J37" s="14">
        <f t="shared" si="105"/>
        <v>77869070187.26503</v>
      </c>
      <c r="K37" s="14">
        <f t="shared" si="105"/>
        <v>84328884839.052231</v>
      </c>
      <c r="L37" s="14">
        <f t="shared" si="105"/>
        <v>117078774661.29471</v>
      </c>
      <c r="M37" s="14">
        <f t="shared" si="105"/>
        <v>175401580487.42801</v>
      </c>
      <c r="N37" s="14">
        <f t="shared" si="105"/>
        <v>197082949943.94571</v>
      </c>
      <c r="O37" s="14">
        <f t="shared" si="105"/>
        <v>167111490049.67822</v>
      </c>
      <c r="P37" s="14">
        <f t="shared" si="105"/>
        <v>143906425817.81494</v>
      </c>
      <c r="Q37" s="14">
        <f t="shared" si="105"/>
        <v>135950549209.29747</v>
      </c>
      <c r="R37" s="14">
        <f t="shared" si="105"/>
        <v>121683244396.30266</v>
      </c>
      <c r="S37" s="14">
        <f t="shared" si="105"/>
        <v>101914338547.15195</v>
      </c>
      <c r="T37" s="14">
        <f t="shared" si="105"/>
        <v>102108525760.00046</v>
      </c>
      <c r="U37" s="14">
        <f t="shared" si="105"/>
        <v>106289372559.62308</v>
      </c>
      <c r="V37" s="14">
        <f t="shared" si="105"/>
        <v>114976560669.46309</v>
      </c>
      <c r="W37" s="14">
        <f t="shared" si="105"/>
        <v>140600955178.64267</v>
      </c>
      <c r="X37" s="14">
        <f t="shared" si="105"/>
        <v>155703710046.52533</v>
      </c>
      <c r="Y37" s="14">
        <f t="shared" si="105"/>
        <v>162311461523.21954</v>
      </c>
      <c r="Z37" s="14">
        <f t="shared" si="105"/>
        <v>159075393038.14783</v>
      </c>
      <c r="AA37" s="14">
        <f t="shared" si="105"/>
        <v>162349057334.34552</v>
      </c>
      <c r="AB37" s="14">
        <f t="shared" si="105"/>
        <v>171866060706.79517</v>
      </c>
      <c r="AC37" s="14">
        <f t="shared" si="105"/>
        <v>189012582261.23215</v>
      </c>
      <c r="AD37" s="14">
        <f t="shared" si="105"/>
        <v>197483656848.0174</v>
      </c>
      <c r="AE37" s="14">
        <f t="shared" si="105"/>
        <v>176445336661.00693</v>
      </c>
      <c r="AF37" s="14">
        <f t="shared" si="105"/>
        <v>193576684806.67072</v>
      </c>
      <c r="AG37" s="14">
        <f t="shared" si="105"/>
        <v>227848892135.82346</v>
      </c>
      <c r="AH37" s="14">
        <f t="shared" si="105"/>
        <v>222541848940.76898</v>
      </c>
      <c r="AI37" s="14">
        <f t="shared" ref="AI37:BB37" si="106">AI2+AI4+AI6+AI9+AI11+AI13</f>
        <v>229436414601.36679</v>
      </c>
      <c r="AJ37" s="14">
        <f t="shared" si="106"/>
        <v>258714721697.28616</v>
      </c>
      <c r="AK37" s="14">
        <f t="shared" si="106"/>
        <v>307229701834.30334</v>
      </c>
      <c r="AL37" s="14">
        <f t="shared" si="106"/>
        <v>386591903374.99927</v>
      </c>
      <c r="AM37" s="14">
        <f t="shared" si="106"/>
        <v>444305293151.63391</v>
      </c>
      <c r="AN37" s="14">
        <f t="shared" si="106"/>
        <v>491946152240.96143</v>
      </c>
      <c r="AO37" s="14">
        <f t="shared" si="106"/>
        <v>619204070473.37964</v>
      </c>
      <c r="AP37" s="14">
        <f t="shared" si="106"/>
        <v>513463165400.58325</v>
      </c>
      <c r="AQ37" s="14">
        <f t="shared" si="106"/>
        <v>633747441061.03113</v>
      </c>
      <c r="AR37" s="14">
        <f t="shared" si="106"/>
        <v>793024924425.6167</v>
      </c>
      <c r="AS37" s="14">
        <f t="shared" si="106"/>
        <v>870408894706.69556</v>
      </c>
      <c r="AT37" s="14">
        <f t="shared" si="106"/>
        <v>886346806051.70825</v>
      </c>
      <c r="AU37" s="14">
        <f t="shared" si="106"/>
        <v>900412485566.14587</v>
      </c>
      <c r="AV37" s="14">
        <f t="shared" si="106"/>
        <v>782628737696.42651</v>
      </c>
      <c r="AW37" s="14">
        <f t="shared" si="106"/>
        <v>771218611956.51282</v>
      </c>
      <c r="AX37" s="14">
        <f t="shared" si="106"/>
        <v>824035048406.35718</v>
      </c>
      <c r="AY37" s="14">
        <f t="shared" si="106"/>
        <v>965152619068.78284</v>
      </c>
      <c r="AZ37" s="14">
        <f t="shared" si="106"/>
        <v>949849994795.55786</v>
      </c>
      <c r="BA37" s="14">
        <f t="shared" si="106"/>
        <v>833862640630.86938</v>
      </c>
      <c r="BB37" s="14">
        <f t="shared" si="106"/>
        <v>981849020034.82007</v>
      </c>
    </row>
    <row r="38" spans="1:54">
      <c r="A38" s="14" t="s">
        <v>67</v>
      </c>
      <c r="B38" s="14" t="s">
        <v>66</v>
      </c>
      <c r="C38" s="14">
        <f t="shared" ref="C38:AH38" si="107">C3+C5+C7+C10+C12+C14</f>
        <v>3175776179.9766841</v>
      </c>
      <c r="D38" s="14">
        <f t="shared" si="107"/>
        <v>4268070485.8185902</v>
      </c>
      <c r="E38" s="14">
        <f t="shared" si="107"/>
        <v>4961460913.6605768</v>
      </c>
      <c r="F38" s="14">
        <f t="shared" si="107"/>
        <v>6202178366.6918201</v>
      </c>
      <c r="G38" s="14">
        <f t="shared" si="107"/>
        <v>15406177784.057491</v>
      </c>
      <c r="H38" s="14">
        <f t="shared" si="107"/>
        <v>29337114165.449169</v>
      </c>
      <c r="I38" s="14">
        <f t="shared" si="107"/>
        <v>35733720904.928879</v>
      </c>
      <c r="J38" s="14">
        <f t="shared" si="107"/>
        <v>42745752052.456123</v>
      </c>
      <c r="K38" s="14">
        <f t="shared" si="107"/>
        <v>43478306982.616379</v>
      </c>
      <c r="L38" s="14">
        <f t="shared" si="107"/>
        <v>61775356044.879089</v>
      </c>
      <c r="M38" s="14">
        <f t="shared" si="107"/>
        <v>80280290092.825531</v>
      </c>
      <c r="N38" s="14">
        <f t="shared" si="107"/>
        <v>83321858567.047501</v>
      </c>
      <c r="O38" s="14">
        <f t="shared" si="107"/>
        <v>76095955841.33197</v>
      </c>
      <c r="P38" s="14">
        <f t="shared" si="107"/>
        <v>70453061287.48526</v>
      </c>
      <c r="Q38" s="14">
        <f t="shared" si="107"/>
        <v>70561868035.933304</v>
      </c>
      <c r="R38" s="14">
        <f t="shared" si="107"/>
        <v>68575485736.459167</v>
      </c>
      <c r="S38" s="14">
        <f t="shared" si="107"/>
        <v>57302386018.97287</v>
      </c>
      <c r="T38" s="14">
        <f t="shared" si="107"/>
        <v>64613034859.925293</v>
      </c>
      <c r="U38" s="14">
        <f t="shared" si="107"/>
        <v>63440820511.973755</v>
      </c>
      <c r="V38" s="14">
        <f t="shared" si="107"/>
        <v>72759713864.907242</v>
      </c>
      <c r="W38" s="14">
        <f t="shared" si="107"/>
        <v>77026299467.26712</v>
      </c>
      <c r="X38" s="14">
        <f t="shared" si="107"/>
        <v>70113502795.124237</v>
      </c>
      <c r="Y38" s="14">
        <f t="shared" si="107"/>
        <v>82491633741.961472</v>
      </c>
      <c r="Z38" s="14">
        <f t="shared" si="107"/>
        <v>87546909043.485016</v>
      </c>
      <c r="AA38" s="14">
        <f t="shared" si="107"/>
        <v>92613563863.948044</v>
      </c>
      <c r="AB38" s="14">
        <f t="shared" si="107"/>
        <v>102361757687.78395</v>
      </c>
      <c r="AC38" s="14">
        <f t="shared" si="107"/>
        <v>115566857097.87482</v>
      </c>
      <c r="AD38" s="14">
        <f t="shared" si="107"/>
        <v>122191868681.62146</v>
      </c>
      <c r="AE38" s="14">
        <f t="shared" si="107"/>
        <v>113635979993.23029</v>
      </c>
      <c r="AF38" s="14">
        <f t="shared" si="107"/>
        <v>129061553045.52646</v>
      </c>
      <c r="AG38" s="14">
        <f t="shared" si="107"/>
        <v>162371066652.7113</v>
      </c>
      <c r="AH38" s="14">
        <f t="shared" si="107"/>
        <v>158271722334.87131</v>
      </c>
      <c r="AI38" s="14">
        <f t="shared" ref="AI38:BB38" si="108">AI3+AI5+AI7+AI10+AI12+AI14</f>
        <v>169983917765.44138</v>
      </c>
      <c r="AJ38" s="14">
        <f t="shared" si="108"/>
        <v>198426669122.88281</v>
      </c>
      <c r="AK38" s="14">
        <f t="shared" si="108"/>
        <v>241757613562.31476</v>
      </c>
      <c r="AL38" s="14">
        <f t="shared" si="108"/>
        <v>308769780399.40906</v>
      </c>
      <c r="AM38" s="14">
        <f t="shared" si="108"/>
        <v>387292468441.18481</v>
      </c>
      <c r="AN38" s="14">
        <f t="shared" si="108"/>
        <v>455119087663.93811</v>
      </c>
      <c r="AO38" s="14">
        <f t="shared" si="108"/>
        <v>581129243117.1189</v>
      </c>
      <c r="AP38" s="14">
        <f t="shared" si="108"/>
        <v>460336453791.00165</v>
      </c>
      <c r="AQ38" s="14">
        <f t="shared" si="108"/>
        <v>533209916200.3139</v>
      </c>
      <c r="AR38" s="14">
        <f t="shared" si="108"/>
        <v>675703813589.98315</v>
      </c>
      <c r="AS38" s="14">
        <f t="shared" si="108"/>
        <v>748731431860.56177</v>
      </c>
      <c r="AT38" s="14">
        <f t="shared" si="108"/>
        <v>776450689695.41882</v>
      </c>
      <c r="AU38" s="14">
        <f t="shared" si="108"/>
        <v>786539513284.73364</v>
      </c>
      <c r="AV38" s="14">
        <f t="shared" si="108"/>
        <v>650139037132.18774</v>
      </c>
      <c r="AW38" s="14">
        <f t="shared" si="108"/>
        <v>634025862157.69775</v>
      </c>
      <c r="AX38" s="14">
        <f t="shared" si="108"/>
        <v>676277925210.776</v>
      </c>
      <c r="AY38" s="14">
        <f t="shared" si="108"/>
        <v>752623375365.26733</v>
      </c>
      <c r="AZ38" s="14">
        <f t="shared" si="108"/>
        <v>734073497053.26367</v>
      </c>
      <c r="BA38" s="14">
        <f t="shared" si="108"/>
        <v>604187076083.47437</v>
      </c>
      <c r="BB38" s="14">
        <f t="shared" si="108"/>
        <v>599028158096.40479</v>
      </c>
    </row>
    <row r="39" spans="1:54" ht="1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ht="1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>
      <c r="A41" s="14" t="s">
        <v>50</v>
      </c>
      <c r="B41" s="14" t="s">
        <v>73</v>
      </c>
      <c r="C41" s="14">
        <v>26616</v>
      </c>
      <c r="D41" s="14">
        <v>22182</v>
      </c>
      <c r="E41" s="14">
        <v>21986</v>
      </c>
      <c r="F41" s="14">
        <v>22835</v>
      </c>
      <c r="G41" s="14">
        <v>25395</v>
      </c>
      <c r="H41" s="14">
        <v>30911</v>
      </c>
      <c r="I41" s="14">
        <v>36049</v>
      </c>
      <c r="J41" s="14">
        <v>38225</v>
      </c>
      <c r="K41" s="14">
        <v>39158</v>
      </c>
      <c r="L41" s="14">
        <v>37375</v>
      </c>
      <c r="M41" s="14">
        <v>32491</v>
      </c>
      <c r="N41" s="14">
        <v>29606</v>
      </c>
      <c r="O41" s="14">
        <v>30433</v>
      </c>
      <c r="P41" s="14">
        <v>31756</v>
      </c>
      <c r="Q41" s="14">
        <v>17021</v>
      </c>
      <c r="R41" s="14">
        <v>25773</v>
      </c>
      <c r="S41" s="14">
        <v>27190</v>
      </c>
      <c r="T41" s="14">
        <v>31242</v>
      </c>
      <c r="U41" s="14">
        <v>31455</v>
      </c>
      <c r="V41" s="14">
        <v>34644</v>
      </c>
      <c r="W41" s="14">
        <v>-1196051</v>
      </c>
      <c r="X41" s="14">
        <v>460628</v>
      </c>
      <c r="Y41" s="14">
        <v>52620</v>
      </c>
      <c r="Z41" s="14">
        <v>-44820</v>
      </c>
      <c r="AA41" s="14">
        <v>-42817</v>
      </c>
      <c r="AB41" s="14">
        <v>1693</v>
      </c>
      <c r="AC41" s="14">
        <v>20602</v>
      </c>
      <c r="AD41" s="14">
        <v>20792</v>
      </c>
      <c r="AE41" s="14">
        <v>20819</v>
      </c>
      <c r="AF41" s="14">
        <v>20438</v>
      </c>
      <c r="AG41" s="14">
        <v>19193</v>
      </c>
      <c r="AH41" s="14">
        <v>17088</v>
      </c>
      <c r="AI41" s="14">
        <v>14550</v>
      </c>
      <c r="AJ41" s="14">
        <v>11232</v>
      </c>
      <c r="AK41" s="14">
        <v>7427</v>
      </c>
      <c r="AL41" s="14">
        <v>68878</v>
      </c>
      <c r="AM41" s="14">
        <v>96486</v>
      </c>
      <c r="AN41" s="14">
        <v>94844</v>
      </c>
      <c r="AO41" s="14">
        <v>93141</v>
      </c>
      <c r="AP41" s="14">
        <v>90945</v>
      </c>
      <c r="AQ41" s="14">
        <v>94736</v>
      </c>
      <c r="AR41" s="14">
        <v>191544</v>
      </c>
      <c r="AS41" s="14">
        <v>191164</v>
      </c>
      <c r="AT41" s="14">
        <v>190228</v>
      </c>
      <c r="AU41" s="14">
        <v>-84910</v>
      </c>
      <c r="AV41" s="14">
        <v>259114</v>
      </c>
      <c r="AW41" s="14">
        <v>-90785</v>
      </c>
      <c r="AX41" s="14">
        <v>140685</v>
      </c>
      <c r="AY41" s="14">
        <v>144967</v>
      </c>
      <c r="AZ41" s="14">
        <v>9088</v>
      </c>
      <c r="BA41" s="14">
        <v>-254177</v>
      </c>
      <c r="BB41" s="14">
        <v>-36843</v>
      </c>
    </row>
    <row r="42" spans="1:54">
      <c r="A42" s="14" t="s">
        <v>53</v>
      </c>
      <c r="B42" s="14" t="s">
        <v>73</v>
      </c>
      <c r="C42" s="14">
        <v>38490</v>
      </c>
      <c r="D42" s="14">
        <v>39031</v>
      </c>
      <c r="E42" s="14">
        <v>39360</v>
      </c>
      <c r="F42" s="14">
        <v>39563</v>
      </c>
      <c r="G42" s="14">
        <v>39700</v>
      </c>
      <c r="H42" s="14">
        <v>39556</v>
      </c>
      <c r="I42" s="14">
        <v>76314</v>
      </c>
      <c r="J42" s="14">
        <v>79336</v>
      </c>
      <c r="K42" s="14">
        <v>81531</v>
      </c>
      <c r="L42" s="14">
        <v>82586</v>
      </c>
      <c r="M42" s="14">
        <v>79756</v>
      </c>
      <c r="N42" s="14">
        <v>37758</v>
      </c>
      <c r="O42" s="14">
        <v>38243</v>
      </c>
      <c r="P42" s="14">
        <v>38014</v>
      </c>
      <c r="Q42" s="14">
        <v>36660</v>
      </c>
      <c r="R42" s="14">
        <v>35496</v>
      </c>
      <c r="S42" s="14">
        <v>68733</v>
      </c>
      <c r="T42" s="14">
        <v>68141</v>
      </c>
      <c r="U42" s="14">
        <v>67441</v>
      </c>
      <c r="V42" s="14">
        <v>66283</v>
      </c>
      <c r="W42" s="14">
        <v>64939</v>
      </c>
      <c r="X42" s="14">
        <v>64706</v>
      </c>
      <c r="Y42" s="14">
        <v>63263</v>
      </c>
      <c r="Z42" s="14">
        <v>62946</v>
      </c>
      <c r="AA42" s="14">
        <v>59748</v>
      </c>
      <c r="AB42" s="14">
        <v>64261</v>
      </c>
      <c r="AC42" s="14">
        <v>130051</v>
      </c>
      <c r="AD42" s="14">
        <v>131906</v>
      </c>
      <c r="AE42" s="14">
        <v>133350</v>
      </c>
      <c r="AF42" s="14">
        <v>133289</v>
      </c>
      <c r="AG42" s="14">
        <v>131735</v>
      </c>
      <c r="AH42" s="14">
        <v>130241</v>
      </c>
      <c r="AI42" s="14">
        <v>128160</v>
      </c>
      <c r="AJ42" s="14">
        <v>124550</v>
      </c>
      <c r="AK42" s="14">
        <v>122863</v>
      </c>
      <c r="AL42" s="14">
        <v>339380</v>
      </c>
      <c r="AM42" s="14">
        <v>781672</v>
      </c>
      <c r="AN42" s="14">
        <v>1037187</v>
      </c>
      <c r="AO42" s="14">
        <v>1040422</v>
      </c>
      <c r="AP42" s="14">
        <v>783241</v>
      </c>
      <c r="AQ42" s="14">
        <v>-13726</v>
      </c>
      <c r="AR42" s="14">
        <v>-15738</v>
      </c>
      <c r="AS42" s="14">
        <v>-16401</v>
      </c>
      <c r="AT42" s="14">
        <v>-15566</v>
      </c>
      <c r="AU42" s="14">
        <v>-14954</v>
      </c>
      <c r="AV42" s="14">
        <v>-14154</v>
      </c>
      <c r="AW42" s="14">
        <v>-13520</v>
      </c>
      <c r="AX42" s="14">
        <v>-12895</v>
      </c>
      <c r="AY42" s="14">
        <v>-8582</v>
      </c>
      <c r="AZ42" s="14">
        <v>-4466</v>
      </c>
      <c r="BA42" s="14">
        <v>-2762</v>
      </c>
      <c r="BB42" s="14">
        <v>-2762</v>
      </c>
    </row>
    <row r="43" spans="1:54" ht="1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ht="1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ht="1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ht="1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ht="1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ht="1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ht="1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76" spans="1:1">
      <c r="A76" s="14" t="s">
        <v>65</v>
      </c>
    </row>
    <row r="77" spans="1:1">
      <c r="A77" s="14" t="s">
        <v>64</v>
      </c>
    </row>
  </sheetData>
  <sortState xmlns:xlrd2="http://schemas.microsoft.com/office/spreadsheetml/2017/richdata2" ref="A2:BB35">
    <sortCondition ref="B2:B35"/>
    <sortCondition ref="A2:A35"/>
  </sortState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9EC13-1B6E-4933-968C-A1843E52E442}">
  <dimension ref="A1:BB1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23" sqref="N23"/>
    </sheetView>
  </sheetViews>
  <sheetFormatPr baseColWidth="10" defaultColWidth="8.85546875" defaultRowHeight="15"/>
  <cols>
    <col min="1" max="1" width="8.85546875" style="19"/>
    <col min="2" max="2" width="42.28515625" style="19" customWidth="1"/>
    <col min="3" max="16384" width="8.85546875" style="19"/>
  </cols>
  <sheetData>
    <row r="1" spans="1:54">
      <c r="A1" s="19" t="s">
        <v>71</v>
      </c>
      <c r="B1" s="19" t="s">
        <v>70</v>
      </c>
      <c r="C1" s="19">
        <v>1970</v>
      </c>
      <c r="D1" s="19">
        <v>1971</v>
      </c>
      <c r="E1" s="19">
        <v>1972</v>
      </c>
      <c r="F1" s="19">
        <v>1973</v>
      </c>
      <c r="G1" s="19">
        <v>1974</v>
      </c>
      <c r="H1" s="19">
        <v>1975</v>
      </c>
      <c r="I1" s="19">
        <v>1976</v>
      </c>
      <c r="J1" s="19">
        <v>1977</v>
      </c>
      <c r="K1" s="19">
        <v>1978</v>
      </c>
      <c r="L1" s="19">
        <v>1979</v>
      </c>
      <c r="M1" s="19">
        <v>1980</v>
      </c>
      <c r="N1" s="19">
        <v>1981</v>
      </c>
      <c r="O1" s="19">
        <v>1982</v>
      </c>
      <c r="P1" s="19">
        <v>1983</v>
      </c>
      <c r="Q1" s="19">
        <v>1984</v>
      </c>
      <c r="R1" s="19">
        <v>1985</v>
      </c>
      <c r="S1" s="19">
        <v>1986</v>
      </c>
      <c r="T1" s="19">
        <v>1987</v>
      </c>
      <c r="U1" s="19">
        <v>1988</v>
      </c>
      <c r="V1" s="19">
        <v>1989</v>
      </c>
      <c r="W1" s="19">
        <v>1990</v>
      </c>
      <c r="X1" s="19">
        <v>1991</v>
      </c>
      <c r="Y1" s="19">
        <v>1992</v>
      </c>
      <c r="Z1" s="19">
        <v>1993</v>
      </c>
      <c r="AA1" s="19">
        <v>1994</v>
      </c>
      <c r="AB1" s="19">
        <v>1995</v>
      </c>
      <c r="AC1" s="19">
        <v>1996</v>
      </c>
      <c r="AD1" s="19">
        <v>1997</v>
      </c>
      <c r="AE1" s="19">
        <v>1998</v>
      </c>
      <c r="AF1" s="19">
        <v>1999</v>
      </c>
      <c r="AG1" s="19">
        <v>2000</v>
      </c>
      <c r="AH1" s="19">
        <v>2001</v>
      </c>
      <c r="AI1" s="19">
        <v>2002</v>
      </c>
      <c r="AJ1" s="19">
        <v>2003</v>
      </c>
      <c r="AK1" s="19">
        <v>2004</v>
      </c>
      <c r="AL1" s="19">
        <v>2005</v>
      </c>
      <c r="AM1" s="19">
        <v>2006</v>
      </c>
      <c r="AN1" s="19">
        <v>2007</v>
      </c>
      <c r="AO1" s="19">
        <v>2008</v>
      </c>
      <c r="AP1" s="19">
        <v>2009</v>
      </c>
      <c r="AQ1" s="19">
        <v>2010</v>
      </c>
      <c r="AR1" s="19">
        <v>2011</v>
      </c>
      <c r="AS1" s="19">
        <v>2012</v>
      </c>
      <c r="AT1" s="19">
        <v>2013</v>
      </c>
      <c r="AU1" s="19">
        <v>2014</v>
      </c>
      <c r="AV1" s="19">
        <v>2015</v>
      </c>
      <c r="AW1" s="19">
        <v>2016</v>
      </c>
      <c r="AX1" s="19">
        <v>2017</v>
      </c>
      <c r="AY1" s="19">
        <v>2018</v>
      </c>
      <c r="AZ1" s="19">
        <v>2019</v>
      </c>
      <c r="BA1" s="19">
        <v>2020</v>
      </c>
      <c r="BB1" s="19">
        <v>2021</v>
      </c>
    </row>
    <row r="2" spans="1:54">
      <c r="A2" s="19" t="s">
        <v>60</v>
      </c>
      <c r="B2" s="19" t="s">
        <v>84</v>
      </c>
      <c r="C2" s="19">
        <v>0.68906307075280449</v>
      </c>
      <c r="D2" s="19">
        <v>0.76270973284764454</v>
      </c>
      <c r="E2" s="19">
        <v>5.2781477209290006</v>
      </c>
      <c r="F2" s="19">
        <v>2.9800496140901576</v>
      </c>
      <c r="G2" s="19">
        <v>16.150151908569342</v>
      </c>
      <c r="H2" s="19">
        <v>21.769146175142101</v>
      </c>
      <c r="I2" s="19">
        <v>18.654193379005001</v>
      </c>
      <c r="J2" s="19">
        <v>20.822626599134814</v>
      </c>
      <c r="K2" s="19">
        <v>24.691936685711358</v>
      </c>
      <c r="L2" s="19">
        <v>43.459495088771554</v>
      </c>
      <c r="M2" s="19">
        <v>40.311665088028334</v>
      </c>
      <c r="N2" s="19">
        <v>36.282336235241893</v>
      </c>
      <c r="O2" s="19">
        <v>41.363851198537162</v>
      </c>
      <c r="P2" s="19">
        <v>51.112428397004699</v>
      </c>
      <c r="Q2" s="19">
        <v>32.07582375690793</v>
      </c>
      <c r="R2" s="19">
        <v>57.626616084477504</v>
      </c>
      <c r="S2" s="19">
        <v>47.001495728782906</v>
      </c>
      <c r="T2" s="19">
        <v>44.017131642132547</v>
      </c>
      <c r="U2" s="19">
        <v>45.491258659476991</v>
      </c>
      <c r="V2" s="19">
        <v>35.809180142940178</v>
      </c>
      <c r="W2" s="19">
        <v>40.218319431169228</v>
      </c>
      <c r="X2" s="19">
        <v>40.417715394393213</v>
      </c>
      <c r="Y2" s="19">
        <v>24.623900126193139</v>
      </c>
      <c r="Z2" s="19">
        <v>20.209128791461325</v>
      </c>
      <c r="AA2" s="19">
        <v>17.983467426198125</v>
      </c>
      <c r="AB2" s="19">
        <v>10.194240263767377</v>
      </c>
      <c r="AC2" s="19">
        <v>9.1399567510968982</v>
      </c>
      <c r="AD2" s="19">
        <v>5.6816017373664707</v>
      </c>
      <c r="AE2" s="19">
        <v>8.4385629294340614</v>
      </c>
      <c r="AF2" s="19">
        <v>9.6098322362904227</v>
      </c>
      <c r="AG2" s="19">
        <v>8.5665591047207048</v>
      </c>
      <c r="AH2" s="19">
        <v>7.134678792930619</v>
      </c>
      <c r="AI2" s="19">
        <v>11.060082537886615</v>
      </c>
      <c r="AJ2" s="19">
        <v>22.002571447298354</v>
      </c>
      <c r="AK2" s="19">
        <v>34.496238221318102</v>
      </c>
      <c r="AL2" s="19">
        <v>61.817004635744254</v>
      </c>
      <c r="AM2" s="19">
        <v>67.53180042936286</v>
      </c>
      <c r="AN2" s="19">
        <v>67.98688743637517</v>
      </c>
      <c r="AO2" s="19">
        <v>80.037755887773613</v>
      </c>
      <c r="AP2" s="19">
        <v>71.399141187211541</v>
      </c>
      <c r="AQ2" s="19">
        <v>60.043094204897798</v>
      </c>
      <c r="AR2" s="19">
        <v>50.62228525256581</v>
      </c>
      <c r="AS2" s="19">
        <v>38.939934431841628</v>
      </c>
      <c r="AT2" s="19">
        <v>41.809963470879872</v>
      </c>
      <c r="AU2" s="19">
        <v>23.636575789037231</v>
      </c>
      <c r="AV2" s="19">
        <v>25.363378212065214</v>
      </c>
      <c r="AW2" s="19">
        <v>20.546677881394139</v>
      </c>
      <c r="AX2" s="19">
        <v>21.175359274983439</v>
      </c>
      <c r="AY2" s="19">
        <v>23.035992073878965</v>
      </c>
      <c r="AZ2" s="19">
        <v>35.514820087077673</v>
      </c>
      <c r="BA2" s="19">
        <v>52.828404502667453</v>
      </c>
      <c r="BB2" s="19" t="s">
        <v>82</v>
      </c>
    </row>
    <row r="3" spans="1:54">
      <c r="A3" s="19" t="s">
        <v>60</v>
      </c>
      <c r="B3" s="19" t="s">
        <v>83</v>
      </c>
      <c r="C3" s="19">
        <v>7789999.9618530301</v>
      </c>
      <c r="D3" s="19">
        <v>8899999.6185302697</v>
      </c>
      <c r="E3" s="19">
        <v>63639999.3896484</v>
      </c>
      <c r="F3" s="19">
        <v>37159999.847412102</v>
      </c>
      <c r="G3" s="19">
        <v>209160003.66210902</v>
      </c>
      <c r="H3" s="19">
        <v>293829986.57226604</v>
      </c>
      <c r="I3" s="19">
        <v>262390014.64843801</v>
      </c>
      <c r="J3" s="19">
        <v>305410003.66210896</v>
      </c>
      <c r="K3" s="19">
        <v>377929992.67578101</v>
      </c>
      <c r="L3" s="19">
        <v>694179992.67578101</v>
      </c>
      <c r="M3" s="19">
        <v>672140014.64843798</v>
      </c>
      <c r="N3" s="19">
        <v>631469970.703125</v>
      </c>
      <c r="O3" s="19">
        <v>749869995.11718798</v>
      </c>
      <c r="P3" s="19">
        <v>957539978.02734399</v>
      </c>
      <c r="Q3" s="19">
        <v>614760009.765625</v>
      </c>
      <c r="R3" s="19">
        <v>1124709960.9375</v>
      </c>
      <c r="S3" s="19">
        <v>934739990.234375</v>
      </c>
      <c r="T3" s="19">
        <v>890489990.234375</v>
      </c>
      <c r="U3" s="19">
        <v>930469970.703125</v>
      </c>
      <c r="V3" s="19">
        <v>741919982.91015601</v>
      </c>
      <c r="W3" s="19">
        <v>848239990.234375</v>
      </c>
      <c r="X3" s="19">
        <v>867109985.35156298</v>
      </c>
      <c r="Y3" s="19">
        <v>536309997.55859399</v>
      </c>
      <c r="Z3" s="19">
        <v>447899993.89648396</v>
      </c>
      <c r="AA3" s="19">
        <v>408290008.54492199</v>
      </c>
      <c r="AB3" s="19">
        <v>237429992.67578098</v>
      </c>
      <c r="AC3" s="19">
        <v>218100006.10351598</v>
      </c>
      <c r="AD3" s="19">
        <v>138940002.44140598</v>
      </c>
      <c r="AE3" s="19">
        <v>211210006.71386698</v>
      </c>
      <c r="AF3" s="19">
        <v>246339996.33789098</v>
      </c>
      <c r="AG3" s="19">
        <v>225289993.28613302</v>
      </c>
      <c r="AH3" s="19">
        <v>192259994.506836</v>
      </c>
      <c r="AI3" s="19">
        <v>304929992.67578101</v>
      </c>
      <c r="AJ3" s="19">
        <v>620229980.46875</v>
      </c>
      <c r="AK3" s="19">
        <v>994580017.08984399</v>
      </c>
      <c r="AL3" s="19">
        <v>1826109985.3515601</v>
      </c>
      <c r="AM3" s="19">
        <v>2048439941.40625</v>
      </c>
      <c r="AN3" s="19">
        <v>2120590087.89063</v>
      </c>
      <c r="AO3" s="19">
        <v>2566429931.6406298</v>
      </c>
      <c r="AP3" s="19">
        <v>2352469970.7031298</v>
      </c>
      <c r="AQ3" s="19">
        <v>2025849975.5859399</v>
      </c>
      <c r="AR3" s="19">
        <v>1742400024.4140601</v>
      </c>
      <c r="AS3" s="19">
        <v>1369119995.1171899</v>
      </c>
      <c r="AT3" s="19">
        <v>1504770019.53125</v>
      </c>
      <c r="AU3" s="19">
        <v>874630004.88281298</v>
      </c>
      <c r="AV3" s="19">
        <v>968150024.41406298</v>
      </c>
      <c r="AW3" s="19">
        <v>809070007.32421899</v>
      </c>
      <c r="AX3" s="19">
        <v>861409973.14453101</v>
      </c>
      <c r="AY3" s="19">
        <v>967489990.234375</v>
      </c>
      <c r="AZ3" s="19">
        <v>1535380004.8828101</v>
      </c>
      <c r="BA3" s="19">
        <v>2347719970.7031298</v>
      </c>
      <c r="BB3" s="19" t="s">
        <v>82</v>
      </c>
    </row>
    <row r="4" spans="1:54">
      <c r="A4" s="19" t="s">
        <v>59</v>
      </c>
      <c r="B4" s="19" t="s">
        <v>84</v>
      </c>
      <c r="C4" s="19">
        <v>7.4227819304535876</v>
      </c>
      <c r="D4" s="19">
        <v>8.0059940710137703</v>
      </c>
      <c r="E4" s="19">
        <v>7.5876289596388915</v>
      </c>
      <c r="F4" s="19">
        <v>12.669254653135068</v>
      </c>
      <c r="G4" s="19">
        <v>19.620327131881858</v>
      </c>
      <c r="H4" s="19">
        <v>39.117476098839035</v>
      </c>
      <c r="I4" s="19">
        <v>23.339907624703294</v>
      </c>
      <c r="J4" s="19">
        <v>52.803625784945062</v>
      </c>
      <c r="K4" s="19">
        <v>55.055747195864207</v>
      </c>
      <c r="L4" s="19">
        <v>50.674703735901211</v>
      </c>
      <c r="M4" s="19">
        <v>81.456508010401166</v>
      </c>
      <c r="N4" s="19">
        <v>64.428643548224599</v>
      </c>
      <c r="O4" s="19">
        <v>79.619544807468159</v>
      </c>
      <c r="P4" s="19">
        <v>55.519621819163753</v>
      </c>
      <c r="Q4" s="19">
        <v>54.575114591866729</v>
      </c>
      <c r="R4" s="19">
        <v>52.892352794320971</v>
      </c>
      <c r="S4" s="19">
        <v>73.314642562529869</v>
      </c>
      <c r="T4" s="19">
        <v>82.015881427869971</v>
      </c>
      <c r="U4" s="19">
        <v>60.29220761354653</v>
      </c>
      <c r="V4" s="19">
        <v>59.577466043257942</v>
      </c>
      <c r="W4" s="19">
        <v>73.553784311373064</v>
      </c>
      <c r="X4" s="19">
        <v>27.688734503464584</v>
      </c>
      <c r="Y4" s="19">
        <v>101.68724879316291</v>
      </c>
      <c r="Z4" s="19">
        <v>134.74649017006857</v>
      </c>
      <c r="AA4" s="19">
        <v>76.886956849679038</v>
      </c>
      <c r="AB4" s="19">
        <v>26.061824574053691</v>
      </c>
      <c r="AC4" s="19">
        <v>11.80068120966695</v>
      </c>
      <c r="AD4" s="19">
        <v>10.496084177764178</v>
      </c>
      <c r="AE4" s="19">
        <v>10.093259595959841</v>
      </c>
      <c r="AF4" s="19">
        <v>13.799306665118012</v>
      </c>
      <c r="AG4" s="19">
        <v>11.721654946380454</v>
      </c>
      <c r="AH4" s="19">
        <v>16.459504719044421</v>
      </c>
      <c r="AI4" s="19">
        <v>16.22764103428716</v>
      </c>
      <c r="AJ4" s="19">
        <v>18.054408627480697</v>
      </c>
      <c r="AK4" s="19">
        <v>19.894529615084831</v>
      </c>
      <c r="AL4" s="19">
        <v>22.949584402604131</v>
      </c>
      <c r="AM4" s="19">
        <v>36.733519261266018</v>
      </c>
      <c r="AN4" s="19">
        <v>35.414348993907858</v>
      </c>
      <c r="AO4" s="19">
        <v>66.918190867802608</v>
      </c>
      <c r="AP4" s="19">
        <v>56.40562042970862</v>
      </c>
      <c r="AQ4" s="19">
        <v>42.046624348626203</v>
      </c>
      <c r="AR4" s="19">
        <v>89.792470871859052</v>
      </c>
      <c r="AS4" s="19">
        <v>79.452900423200802</v>
      </c>
      <c r="AT4" s="19">
        <v>81.974805343456154</v>
      </c>
      <c r="AU4" s="19">
        <v>83.265488299806862</v>
      </c>
      <c r="AV4" s="19">
        <v>91.584471631363215</v>
      </c>
      <c r="AW4" s="19">
        <v>82.74348802925266</v>
      </c>
      <c r="AX4" s="19">
        <v>118.36274468182287</v>
      </c>
      <c r="AY4" s="19">
        <v>102.08101084263971</v>
      </c>
      <c r="AZ4" s="19">
        <v>107.60951801382741</v>
      </c>
      <c r="BA4" s="19">
        <v>183.8112717195321</v>
      </c>
      <c r="BB4" s="19" t="s">
        <v>82</v>
      </c>
    </row>
    <row r="5" spans="1:54">
      <c r="A5" s="19" t="s">
        <v>59</v>
      </c>
      <c r="B5" s="19" t="s">
        <v>83</v>
      </c>
      <c r="C5" s="19">
        <v>27620000.839233398</v>
      </c>
      <c r="D5" s="19">
        <v>30569999.6948242</v>
      </c>
      <c r="E5" s="19">
        <v>29729999.542236298</v>
      </c>
      <c r="F5" s="19">
        <v>50959999.084472701</v>
      </c>
      <c r="G5" s="19">
        <v>80949996.948242202</v>
      </c>
      <c r="H5" s="19">
        <v>165399993.89648402</v>
      </c>
      <c r="I5" s="19">
        <v>101150001.52587901</v>
      </c>
      <c r="J5" s="19">
        <v>234949996.94824198</v>
      </c>
      <c r="K5" s="19">
        <v>263040008.54492199</v>
      </c>
      <c r="L5" s="19">
        <v>274089996.33789104</v>
      </c>
      <c r="M5" s="19">
        <v>479959991.45507801</v>
      </c>
      <c r="N5" s="19">
        <v>382380004.88281304</v>
      </c>
      <c r="O5" s="19">
        <v>473880004.88281304</v>
      </c>
      <c r="P5" s="19">
        <v>341029998.77929699</v>
      </c>
      <c r="Q5" s="19">
        <v>347589996.33789104</v>
      </c>
      <c r="R5" s="19">
        <v>350709991.45507801</v>
      </c>
      <c r="S5" s="19">
        <v>506500000</v>
      </c>
      <c r="T5" s="19">
        <v>587070007.32421899</v>
      </c>
      <c r="U5" s="19">
        <v>431720001.22070301</v>
      </c>
      <c r="V5" s="19">
        <v>419149993.89648396</v>
      </c>
      <c r="W5" s="19">
        <v>514809997.55859399</v>
      </c>
      <c r="X5" s="19">
        <v>186419998.16894501</v>
      </c>
      <c r="Y5" s="19">
        <v>653659973.14453101</v>
      </c>
      <c r="Z5" s="19">
        <v>892119995.11718798</v>
      </c>
      <c r="AA5" s="19">
        <v>535119995.11718798</v>
      </c>
      <c r="AB5" s="19">
        <v>187929992.67578098</v>
      </c>
      <c r="AC5" s="19">
        <v>88180000.305175796</v>
      </c>
      <c r="AD5" s="19">
        <v>81180000.305175796</v>
      </c>
      <c r="AE5" s="19">
        <v>81319999.694824204</v>
      </c>
      <c r="AF5" s="19">
        <v>115699996.94824201</v>
      </c>
      <c r="AG5" s="19">
        <v>102230003.35693401</v>
      </c>
      <c r="AH5" s="19">
        <v>149300003.05175802</v>
      </c>
      <c r="AI5" s="19">
        <v>152720001.22070301</v>
      </c>
      <c r="AJ5" s="19">
        <v>176179992.67578098</v>
      </c>
      <c r="AK5" s="19">
        <v>201279998.77929699</v>
      </c>
      <c r="AL5" s="19">
        <v>240220001.22070301</v>
      </c>
      <c r="AM5" s="19">
        <v>396170013.42773396</v>
      </c>
      <c r="AN5" s="19">
        <v>393739990.234375</v>
      </c>
      <c r="AO5" s="19">
        <v>765869995.11718798</v>
      </c>
      <c r="AP5" s="19">
        <v>661640014.64843798</v>
      </c>
      <c r="AQ5" s="19">
        <v>505679992.67578101</v>
      </c>
      <c r="AR5" s="19">
        <v>1096979980.46875</v>
      </c>
      <c r="AS5" s="19">
        <v>988419982.91015601</v>
      </c>
      <c r="AT5" s="19">
        <v>1053579956.05469</v>
      </c>
      <c r="AU5" s="19">
        <v>1108199951.17188</v>
      </c>
      <c r="AV5" s="19">
        <v>1260560058.59375</v>
      </c>
      <c r="AW5" s="19">
        <v>1182640014.6484399</v>
      </c>
      <c r="AX5" s="19">
        <v>1759369995.1171899</v>
      </c>
      <c r="AY5" s="19">
        <v>1573180053.7109399</v>
      </c>
      <c r="AZ5" s="19">
        <v>1719739990.23438</v>
      </c>
      <c r="BA5" s="19">
        <v>3039689941.40625</v>
      </c>
      <c r="BB5" s="19" t="s">
        <v>82</v>
      </c>
    </row>
    <row r="9" spans="1:54">
      <c r="A9" s="19" t="s">
        <v>65</v>
      </c>
    </row>
    <row r="10" spans="1:54">
      <c r="A10" s="19" t="s">
        <v>64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25</vt:i4>
      </vt:variant>
    </vt:vector>
  </HeadingPairs>
  <TitlesOfParts>
    <vt:vector size="30" baseType="lpstr">
      <vt:lpstr>Contents</vt:lpstr>
      <vt:lpstr>Import Data</vt:lpstr>
      <vt:lpstr>Export Data</vt:lpstr>
      <vt:lpstr>WDI Data</vt:lpstr>
      <vt:lpstr>ODA</vt:lpstr>
      <vt:lpstr>Fig 1</vt:lpstr>
      <vt:lpstr>Fig 2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Stockton</dc:creator>
  <cp:lastModifiedBy>Leo Zeilig</cp:lastModifiedBy>
  <cp:lastPrinted>2023-08-23T13:52:58Z</cp:lastPrinted>
  <dcterms:created xsi:type="dcterms:W3CDTF">2023-01-09T19:10:03Z</dcterms:created>
  <dcterms:modified xsi:type="dcterms:W3CDTF">2024-05-01T10:04:57Z</dcterms:modified>
</cp:coreProperties>
</file>